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TAFF DOCS\Gabriel Kafka\"/>
    </mc:Choice>
  </mc:AlternateContent>
  <xr:revisionPtr revIDLastSave="0" documentId="8_{B3F88210-420D-4B89-AC99-997669627981}" xr6:coauthVersionLast="47" xr6:coauthVersionMax="47" xr10:uidLastSave="{00000000-0000-0000-0000-000000000000}"/>
  <bookViews>
    <workbookView xWindow="-25710" yWindow="2190" windowWidth="25820" windowHeight="14620" xr2:uid="{1E73B79F-4DA1-4FC7-80C5-B3021F4DC19E}"/>
  </bookViews>
  <sheets>
    <sheet name="Add'l Reinf Design" sheetId="5" r:id="rId1"/>
    <sheet name="2ND" sheetId="9" r:id="rId2"/>
    <sheet name="3RD" sheetId="8" r:id="rId3"/>
    <sheet name="ROOF" sheetId="6" r:id="rId4"/>
    <sheet name="8TH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9" i="6" l="1"/>
  <c r="J237" i="6"/>
  <c r="J238" i="6"/>
  <c r="J236" i="6"/>
  <c r="O4" i="5"/>
  <c r="AP14" i="5"/>
  <c r="AJ6" i="5"/>
  <c r="AK6" i="5" s="1"/>
  <c r="AL6" i="5" s="1"/>
  <c r="P10" i="5" s="1"/>
  <c r="AJ5" i="5"/>
  <c r="F14" i="5"/>
  <c r="F17" i="5" s="1"/>
  <c r="F8" i="5"/>
  <c r="F11" i="5" s="1"/>
  <c r="F2" i="5"/>
  <c r="F4" i="5" s="1"/>
  <c r="F5" i="5" s="1"/>
  <c r="F16" i="5" l="1"/>
  <c r="F15" i="5"/>
  <c r="N3" i="5"/>
  <c r="M3" i="5"/>
  <c r="M5" i="5"/>
  <c r="N4" i="5"/>
  <c r="M4" i="5"/>
  <c r="N5" i="5"/>
  <c r="M16" i="5"/>
  <c r="N16" i="5"/>
  <c r="M15" i="5"/>
  <c r="M17" i="5"/>
  <c r="N17" i="5"/>
  <c r="N15" i="5"/>
  <c r="M10" i="5"/>
  <c r="N10" i="5"/>
  <c r="R10" i="5" s="1"/>
  <c r="T10" i="5" s="1"/>
  <c r="V10" i="5" s="1"/>
  <c r="X10" i="5" s="1"/>
  <c r="M11" i="5"/>
  <c r="N11" i="5"/>
  <c r="M9" i="5"/>
  <c r="N9" i="5"/>
  <c r="O16" i="5"/>
  <c r="P16" i="5"/>
  <c r="P4" i="5"/>
  <c r="O10" i="5"/>
  <c r="AK5" i="5"/>
  <c r="AL5" i="5" s="1"/>
  <c r="F3" i="5"/>
  <c r="F9" i="5"/>
  <c r="F10" i="5"/>
  <c r="R4" i="5" l="1"/>
  <c r="T4" i="5" s="1"/>
  <c r="V4" i="5" s="1"/>
  <c r="X4" i="5" s="1"/>
  <c r="Q4" i="5"/>
  <c r="S4" i="5" s="1"/>
  <c r="U4" i="5" s="1"/>
  <c r="W4" i="5" s="1"/>
  <c r="R16" i="5"/>
  <c r="T16" i="5" s="1"/>
  <c r="V16" i="5" s="1"/>
  <c r="X16" i="5" s="1"/>
  <c r="Q16" i="5"/>
  <c r="S16" i="5" s="1"/>
  <c r="U16" i="5" s="1"/>
  <c r="W16" i="5" s="1"/>
  <c r="Q10" i="5"/>
  <c r="S10" i="5" s="1"/>
  <c r="U10" i="5" s="1"/>
  <c r="W10" i="5" s="1"/>
  <c r="P11" i="5"/>
  <c r="R11" i="5" s="1"/>
  <c r="T11" i="5" s="1"/>
  <c r="V11" i="5" s="1"/>
  <c r="X11" i="5" s="1"/>
  <c r="O11" i="5"/>
  <c r="Q11" i="5" s="1"/>
  <c r="S11" i="5" s="1"/>
  <c r="U11" i="5" s="1"/>
  <c r="W11" i="5" s="1"/>
  <c r="P9" i="5"/>
  <c r="R9" i="5" s="1"/>
  <c r="T9" i="5" s="1"/>
  <c r="V9" i="5" s="1"/>
  <c r="X9" i="5" s="1"/>
  <c r="O9" i="5"/>
  <c r="Q9" i="5" s="1"/>
  <c r="S9" i="5" s="1"/>
  <c r="U9" i="5" s="1"/>
  <c r="W9" i="5" s="1"/>
  <c r="P5" i="5"/>
  <c r="R5" i="5" s="1"/>
  <c r="T5" i="5" s="1"/>
  <c r="V5" i="5" s="1"/>
  <c r="X5" i="5" s="1"/>
  <c r="O5" i="5"/>
  <c r="Q5" i="5" s="1"/>
  <c r="S5" i="5" s="1"/>
  <c r="U5" i="5" s="1"/>
  <c r="W5" i="5" s="1"/>
  <c r="P3" i="5"/>
  <c r="R3" i="5" s="1"/>
  <c r="T3" i="5" s="1"/>
  <c r="V3" i="5" s="1"/>
  <c r="X3" i="5" s="1"/>
  <c r="O3" i="5"/>
  <c r="Q3" i="5" s="1"/>
  <c r="S3" i="5" s="1"/>
  <c r="U3" i="5" s="1"/>
  <c r="W3" i="5" s="1"/>
  <c r="P17" i="5"/>
  <c r="R17" i="5" s="1"/>
  <c r="T17" i="5" s="1"/>
  <c r="V17" i="5" s="1"/>
  <c r="X17" i="5" s="1"/>
  <c r="O17" i="5"/>
  <c r="Q17" i="5" s="1"/>
  <c r="S17" i="5" s="1"/>
  <c r="U17" i="5" s="1"/>
  <c r="W17" i="5" s="1"/>
  <c r="P15" i="5"/>
  <c r="R15" i="5" s="1"/>
  <c r="T15" i="5" s="1"/>
  <c r="V15" i="5" s="1"/>
  <c r="X15" i="5" s="1"/>
  <c r="O15" i="5"/>
  <c r="Q15" i="5" s="1"/>
  <c r="S15" i="5" s="1"/>
  <c r="U15" i="5" s="1"/>
  <c r="W15" i="5" s="1"/>
</calcChain>
</file>

<file path=xl/sharedStrings.xml><?xml version="1.0" encoding="utf-8"?>
<sst xmlns="http://schemas.openxmlformats.org/spreadsheetml/2006/main" count="844" uniqueCount="98">
  <si>
    <t>AA</t>
  </si>
  <si>
    <t>in</t>
  </si>
  <si>
    <t>psf</t>
  </si>
  <si>
    <t>ft</t>
  </si>
  <si>
    <t xml:space="preserve"> </t>
  </si>
  <si>
    <t>f'c</t>
  </si>
  <si>
    <t>fy</t>
  </si>
  <si>
    <t>h</t>
  </si>
  <si>
    <t>L2</t>
  </si>
  <si>
    <t>Ln</t>
  </si>
  <si>
    <t>Mo</t>
  </si>
  <si>
    <t>k-ft</t>
  </si>
  <si>
    <t xml:space="preserve">Constant Reinf </t>
  </si>
  <si>
    <t xml:space="preserve">Top </t>
  </si>
  <si>
    <t xml:space="preserve">Bot </t>
  </si>
  <si>
    <t>" O.C.</t>
  </si>
  <si>
    <t>rebar</t>
  </si>
  <si>
    <t>bar size</t>
  </si>
  <si>
    <t>Area(in^2)</t>
  </si>
  <si>
    <t>b</t>
  </si>
  <si>
    <t>d</t>
  </si>
  <si>
    <t xml:space="preserve">Wu </t>
  </si>
  <si>
    <t xml:space="preserve">Span: </t>
  </si>
  <si>
    <t>Int-Int</t>
  </si>
  <si>
    <t>M₋</t>
  </si>
  <si>
    <t>M₊</t>
  </si>
  <si>
    <t>Ext-Int</t>
  </si>
  <si>
    <t>M₋ext</t>
  </si>
  <si>
    <t>M₋int</t>
  </si>
  <si>
    <t>Ext-Ext</t>
  </si>
  <si>
    <t>Φ</t>
  </si>
  <si>
    <t>ΦMₙ</t>
  </si>
  <si>
    <t>ksi</t>
  </si>
  <si>
    <t>k/in</t>
  </si>
  <si>
    <t>a</t>
  </si>
  <si>
    <t>As</t>
  </si>
  <si>
    <t xml:space="preserve">Mid Strip </t>
  </si>
  <si>
    <t xml:space="preserve">Col Strip </t>
  </si>
  <si>
    <t>Slab Coef</t>
  </si>
  <si>
    <t>-</t>
  </si>
  <si>
    <t>MESH M</t>
  </si>
  <si>
    <t>ADD'L M</t>
  </si>
  <si>
    <t>ADD'L M/FT</t>
  </si>
  <si>
    <t>As_r</t>
  </si>
  <si>
    <t>As_r/ft</t>
  </si>
  <si>
    <t xml:space="preserve">SPAN 1 </t>
  </si>
  <si>
    <t>SPAN 3</t>
  </si>
  <si>
    <t>SPAN 2</t>
  </si>
  <si>
    <t>SPAN 4</t>
  </si>
  <si>
    <t>SPAN 5</t>
  </si>
  <si>
    <t>SPAN 6</t>
  </si>
  <si>
    <t>SPAN 7</t>
  </si>
  <si>
    <t>SPAN 8</t>
  </si>
  <si>
    <t>SPAN 9</t>
  </si>
  <si>
    <t>SPAN 10</t>
  </si>
  <si>
    <t>SPAN 11</t>
  </si>
  <si>
    <t>SPAN 12</t>
  </si>
  <si>
    <t>SPAN 13</t>
  </si>
  <si>
    <t>SPAN 14</t>
  </si>
  <si>
    <t>SPAN 15</t>
  </si>
  <si>
    <t>SPAN 16</t>
  </si>
  <si>
    <t>SPAN 17</t>
  </si>
  <si>
    <t>SPAN 18</t>
  </si>
  <si>
    <t>SPAN 19</t>
  </si>
  <si>
    <t>SPAN 20</t>
  </si>
  <si>
    <t>SPAN 21</t>
  </si>
  <si>
    <t>SPAN 22</t>
  </si>
  <si>
    <t>DNE</t>
  </si>
  <si>
    <t>SPAN 23</t>
  </si>
  <si>
    <t>SPAN 24</t>
  </si>
  <si>
    <t>SPAN 25</t>
  </si>
  <si>
    <t>SPAN 26</t>
  </si>
  <si>
    <t>SPAN 27</t>
  </si>
  <si>
    <t>SPAN 28</t>
  </si>
  <si>
    <t>SPAN 29</t>
  </si>
  <si>
    <t>SPAN 30</t>
  </si>
  <si>
    <t>SPAN 31</t>
  </si>
  <si>
    <t>SPAN 32</t>
  </si>
  <si>
    <t>SPAN 33</t>
  </si>
  <si>
    <t>SPAN 34</t>
  </si>
  <si>
    <t>SPAN 35</t>
  </si>
  <si>
    <t>SPAN 36</t>
  </si>
  <si>
    <t>SPAN 37</t>
  </si>
  <si>
    <t>SPAN 38</t>
  </si>
  <si>
    <t>SPAN 39</t>
  </si>
  <si>
    <t>SPAN 40</t>
  </si>
  <si>
    <t>SPAN 41</t>
  </si>
  <si>
    <t>SPAN 42</t>
  </si>
  <si>
    <t>SPAN 43</t>
  </si>
  <si>
    <t>SPAN 44</t>
  </si>
  <si>
    <t>SPAN 45</t>
  </si>
  <si>
    <t>dl</t>
  </si>
  <si>
    <t>sdl</t>
  </si>
  <si>
    <t>ll</t>
  </si>
  <si>
    <t xml:space="preserve">retail </t>
  </si>
  <si>
    <t>roof</t>
  </si>
  <si>
    <t>residential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</si>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</sst>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0" fillId="0" borderId="0" xfId="0" applyNumberFormat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1" fillId="0" borderId="14" xfId="0" applyFont="1" applyBorder="1"/>
    <xf numFmtId="0" fontId="0" fillId="0" borderId="15" xfId="0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0" fillId="0" borderId="15" xfId="0" applyBorder="1"/>
    <xf numFmtId="2" fontId="0" fillId="0" borderId="9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0" xfId="0" applyNumberFormat="1"/>
    <xf numFmtId="2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15" xfId="0" applyNumberFormat="1" applyBorder="1"/>
    <xf numFmtId="0" fontId="1" fillId="0" borderId="21" xfId="0" applyFont="1" applyBorder="1"/>
    <xf numFmtId="0" fontId="0" fillId="0" borderId="20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1" fillId="0" borderId="22" xfId="0" applyFont="1" applyBorder="1"/>
    <xf numFmtId="0" fontId="1" fillId="0" borderId="23" xfId="0" applyFont="1" applyBorder="1"/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1" fillId="0" borderId="29" xfId="0" applyFont="1" applyBorder="1"/>
    <xf numFmtId="2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" fontId="0" fillId="0" borderId="0" xfId="0" applyNumberFormat="1" applyAlignment="1">
      <alignment vertical="center"/>
    </xf>
    <xf numFmtId="2" fontId="0" fillId="0" borderId="30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3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27214</xdr:rowOff>
    </xdr:from>
    <xdr:to>
      <xdr:col>63</xdr:col>
      <xdr:colOff>590231</xdr:colOff>
      <xdr:row>61</xdr:row>
      <xdr:rowOff>143982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D5EE92-113C-590D-90A0-659F348CE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9214" y="27214"/>
          <a:ext cx="30217517" cy="111881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55</xdr:col>
      <xdr:colOff>299776</xdr:colOff>
      <xdr:row>42</xdr:row>
      <xdr:rowOff>163027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F42A29-3421-43BE-891D-664883506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02950" y="0"/>
          <a:ext cx="24671076" cy="78973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27215</xdr:colOff>
      <xdr:row>0</xdr:row>
      <xdr:rowOff>172358</xdr:rowOff>
    </xdr:from>
    <xdr:to>
      <xdr:col>65</xdr:col>
      <xdr:colOff>83377</xdr:colOff>
      <xdr:row>53</xdr:row>
      <xdr:rowOff>36722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53B76C-8596-0BE1-C9C8-2913F80B9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6429" y="172358"/>
          <a:ext cx="30967357" cy="94800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55</xdr:col>
      <xdr:colOff>297659</xdr:colOff>
      <xdr:row>42</xdr:row>
      <xdr:rowOff>163027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1D965B-8383-9B90-8018-8B42CB577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02950" y="0"/>
          <a:ext cx="24673193" cy="7897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DE203-0C76-427A-9AB0-07759B01E24D}">
  <dimension ref="A1:AQ33"/>
  <sheetViews>
    <sheetView tabSelected="1" zoomScale="85" zoomScaleNormal="85" workbookViewId="0">
      <selection activeCell="J16" sqref="J16"/>
    </sheetView>
  </sheetViews>
  <sheetFormatPr defaultRowHeight="14.35" x14ac:dyDescent="0.5"/>
  <cols>
    <col min="1" max="1" width="5.5859375" style="7" bestFit="1" customWidth="1"/>
    <col min="2" max="2" width="3.76171875" style="7" bestFit="1" customWidth="1"/>
    <col min="3" max="3" width="3.17578125" style="7" bestFit="1" customWidth="1"/>
    <col min="4" max="4" width="1.1171875" style="7" bestFit="1" customWidth="1"/>
    <col min="5" max="5" width="6.52734375" style="7" bestFit="1" customWidth="1"/>
    <col min="6" max="6" width="4.64453125" style="7" bestFit="1" customWidth="1"/>
    <col min="7" max="7" width="3.5859375" style="7" bestFit="1" customWidth="1"/>
    <col min="8" max="8" width="8.9375" style="7"/>
    <col min="9" max="9" width="6.52734375" style="7" bestFit="1" customWidth="1"/>
    <col min="10" max="10" width="5.52734375" style="7" bestFit="1" customWidth="1"/>
    <col min="11" max="12" width="8.17578125" style="7" bestFit="1" customWidth="1"/>
    <col min="13" max="13" width="8.05859375" style="7" bestFit="1" customWidth="1"/>
    <col min="14" max="14" width="8.17578125" style="7" bestFit="1" customWidth="1"/>
    <col min="15" max="15" width="8.05859375" style="7" bestFit="1" customWidth="1"/>
    <col min="16" max="16" width="8.17578125" style="7" bestFit="1" customWidth="1"/>
    <col min="17" max="16384" width="8.9375" style="7"/>
  </cols>
  <sheetData>
    <row r="1" spans="1:43" ht="14.7" thickBot="1" x14ac:dyDescent="0.55000000000000004">
      <c r="A1" s="8" t="s">
        <v>22</v>
      </c>
      <c r="B1" s="8"/>
      <c r="C1" s="8"/>
      <c r="D1" s="8" t="s">
        <v>4</v>
      </c>
      <c r="E1" s="14" t="s">
        <v>29</v>
      </c>
      <c r="F1" s="8" t="s">
        <v>4</v>
      </c>
      <c r="G1" s="8"/>
      <c r="I1" s="54" t="s">
        <v>38</v>
      </c>
      <c r="J1" s="55"/>
      <c r="K1" s="19" t="s">
        <v>37</v>
      </c>
      <c r="L1" s="19" t="s">
        <v>36</v>
      </c>
      <c r="M1" s="19" t="s">
        <v>37</v>
      </c>
      <c r="N1" s="19" t="s">
        <v>36</v>
      </c>
      <c r="O1" s="19" t="s">
        <v>37</v>
      </c>
      <c r="P1" s="32" t="s">
        <v>36</v>
      </c>
      <c r="Q1" s="36" t="s">
        <v>37</v>
      </c>
      <c r="R1" s="37" t="s">
        <v>36</v>
      </c>
      <c r="S1" s="36" t="s">
        <v>37</v>
      </c>
      <c r="T1" s="46" t="s">
        <v>36</v>
      </c>
      <c r="U1" s="36" t="s">
        <v>37</v>
      </c>
      <c r="V1" s="37" t="s">
        <v>36</v>
      </c>
      <c r="W1" s="36" t="s">
        <v>37</v>
      </c>
      <c r="X1" s="37" t="s">
        <v>36</v>
      </c>
      <c r="AA1" s="7" t="s">
        <v>96</v>
      </c>
      <c r="AB1" s="7">
        <v>220</v>
      </c>
      <c r="AC1" s="7" t="s">
        <v>2</v>
      </c>
    </row>
    <row r="2" spans="1:43" ht="14.7" thickBot="1" x14ac:dyDescent="0.55000000000000004">
      <c r="A2" s="15" t="s">
        <v>21</v>
      </c>
      <c r="B2" s="59">
        <v>298</v>
      </c>
      <c r="C2" s="15" t="s">
        <v>2</v>
      </c>
      <c r="D2" s="8"/>
      <c r="E2" s="15" t="s">
        <v>10</v>
      </c>
      <c r="F2" s="15">
        <f>ROUNDUP(B2*B4*B3^2/8000,0)</f>
        <v>0</v>
      </c>
      <c r="G2" s="15" t="s">
        <v>11</v>
      </c>
      <c r="K2" s="20" t="s">
        <v>39</v>
      </c>
      <c r="L2" s="20" t="s">
        <v>39</v>
      </c>
      <c r="M2" s="20" t="s">
        <v>11</v>
      </c>
      <c r="N2" s="20" t="s">
        <v>11</v>
      </c>
      <c r="O2" s="20" t="s">
        <v>40</v>
      </c>
      <c r="P2" s="33" t="s">
        <v>40</v>
      </c>
      <c r="Q2" s="38" t="s">
        <v>41</v>
      </c>
      <c r="R2" s="39" t="s">
        <v>41</v>
      </c>
      <c r="S2" s="38" t="s">
        <v>42</v>
      </c>
      <c r="T2" s="33" t="s">
        <v>42</v>
      </c>
      <c r="U2" s="48" t="s">
        <v>44</v>
      </c>
      <c r="V2" s="49" t="s">
        <v>44</v>
      </c>
      <c r="W2" s="48" t="s">
        <v>43</v>
      </c>
      <c r="X2" s="49" t="s">
        <v>43</v>
      </c>
      <c r="AA2" s="7" t="s">
        <v>95</v>
      </c>
      <c r="AB2" s="7">
        <v>322</v>
      </c>
      <c r="AC2" s="7" t="s">
        <v>2</v>
      </c>
      <c r="AF2" s="1"/>
      <c r="AG2" s="1"/>
      <c r="AH2" s="1"/>
      <c r="AI2" s="1"/>
      <c r="AJ2" s="1"/>
      <c r="AK2" s="1"/>
      <c r="AL2" s="1"/>
      <c r="AM2" s="5" t="s">
        <v>17</v>
      </c>
      <c r="AN2" s="5" t="s">
        <v>18</v>
      </c>
      <c r="AO2" s="1"/>
      <c r="AP2" s="1"/>
      <c r="AQ2" s="1"/>
    </row>
    <row r="3" spans="1:43" ht="14.7" thickBot="1" x14ac:dyDescent="0.55000000000000004">
      <c r="A3" s="15" t="s">
        <v>9</v>
      </c>
      <c r="B3" s="16">
        <v>0</v>
      </c>
      <c r="C3" s="15" t="s">
        <v>3</v>
      </c>
      <c r="D3" s="8"/>
      <c r="E3" s="15" t="s">
        <v>24</v>
      </c>
      <c r="F3" s="15">
        <f>F2*0</f>
        <v>0</v>
      </c>
      <c r="G3" s="15" t="s">
        <v>11</v>
      </c>
      <c r="I3" s="56" t="s">
        <v>29</v>
      </c>
      <c r="J3" s="17" t="s">
        <v>24</v>
      </c>
      <c r="K3" s="21">
        <v>0</v>
      </c>
      <c r="L3" s="21">
        <v>0</v>
      </c>
      <c r="M3" s="21">
        <f t="shared" ref="M3:N5" si="0">K3*$F$2</f>
        <v>0</v>
      </c>
      <c r="N3" s="21">
        <f t="shared" si="0"/>
        <v>0</v>
      </c>
      <c r="O3" s="29">
        <f>$B$4/2*$AL$5</f>
        <v>0</v>
      </c>
      <c r="P3" s="34">
        <f>$B$4/2*$AL$5</f>
        <v>0</v>
      </c>
      <c r="Q3" s="40">
        <f>IF(M3-O3&lt;0,0,M3-O3)</f>
        <v>0</v>
      </c>
      <c r="R3" s="41">
        <f>IF(N3-P3&lt;0,0,N3-P3)</f>
        <v>0</v>
      </c>
      <c r="S3" s="40" t="e">
        <f>Q3/($B$4/2)</f>
        <v>#DIV/0!</v>
      </c>
      <c r="T3" s="34" t="e">
        <f>R3/($B$4/2)</f>
        <v>#DIV/0!</v>
      </c>
      <c r="U3" s="40" t="e">
        <f>($AP$14/$AP$13)*($AP$11-SQRT($AP$11^2-(2*S3*12000)/(0.9*$AP$14)))</f>
        <v>#DIV/0!</v>
      </c>
      <c r="V3" s="41" t="e">
        <f>($AP$14/$AP$13)*($AP$11-SQRT($AP$11^2-(2*T3*12000)/(0.9*$AP$14)))</f>
        <v>#DIV/0!</v>
      </c>
      <c r="W3" s="40" t="e">
        <f>U3*($B$4/2)</f>
        <v>#DIV/0!</v>
      </c>
      <c r="X3" s="51" t="e">
        <f>V3*($B$4/2)</f>
        <v>#DIV/0!</v>
      </c>
      <c r="AA3" s="7" t="s">
        <v>94</v>
      </c>
      <c r="AB3" s="7">
        <v>298</v>
      </c>
      <c r="AC3" s="7" t="s">
        <v>2</v>
      </c>
      <c r="AF3" s="1"/>
      <c r="AG3" s="1"/>
      <c r="AH3" s="4" t="s">
        <v>12</v>
      </c>
      <c r="AI3" s="1"/>
      <c r="AJ3" s="1"/>
      <c r="AK3" s="1"/>
      <c r="AL3" s="1"/>
      <c r="AM3" s="5">
        <v>3</v>
      </c>
      <c r="AN3" s="5">
        <v>0.11</v>
      </c>
      <c r="AO3" s="1"/>
      <c r="AP3" s="1"/>
      <c r="AQ3" s="1"/>
    </row>
    <row r="4" spans="1:43" ht="14.7" thickBot="1" x14ac:dyDescent="0.55000000000000004">
      <c r="A4" s="15" t="s">
        <v>8</v>
      </c>
      <c r="B4" s="16">
        <v>0</v>
      </c>
      <c r="C4" s="15" t="s">
        <v>3</v>
      </c>
      <c r="D4" s="8"/>
      <c r="E4" s="15" t="s">
        <v>25</v>
      </c>
      <c r="F4" s="59">
        <f>F2</f>
        <v>0</v>
      </c>
      <c r="G4" s="15" t="s">
        <v>11</v>
      </c>
      <c r="I4" s="57"/>
      <c r="J4" s="9" t="s">
        <v>25</v>
      </c>
      <c r="K4" s="22">
        <v>0.6</v>
      </c>
      <c r="L4" s="22">
        <v>0.4</v>
      </c>
      <c r="M4" s="21">
        <f t="shared" si="0"/>
        <v>0</v>
      </c>
      <c r="N4" s="21">
        <f t="shared" si="0"/>
        <v>0</v>
      </c>
      <c r="O4" s="29">
        <f>$AL$6*$B$4/2</f>
        <v>0</v>
      </c>
      <c r="P4" s="34">
        <f>$AL$6*$B$4/2</f>
        <v>0</v>
      </c>
      <c r="Q4" s="40">
        <f t="shared" ref="Q4:Q5" si="1">IF(M4-O4&lt;0,0,M4-O4)</f>
        <v>0</v>
      </c>
      <c r="R4" s="41">
        <f t="shared" ref="R4:R5" si="2">IF(N4-P4&lt;0,0,N4-P4)</f>
        <v>0</v>
      </c>
      <c r="S4" s="40" t="e">
        <f t="shared" ref="S4:T5" si="3">Q4/($B$4/2)</f>
        <v>#DIV/0!</v>
      </c>
      <c r="T4" s="34" t="e">
        <f t="shared" si="3"/>
        <v>#DIV/0!</v>
      </c>
      <c r="U4" s="40" t="e">
        <f t="shared" ref="U4:V5" si="4">($AP$14/$AP$13)*($AP$11-SQRT($AP$11^2-(2*S4*12000)/(0.9*$AP$14)))</f>
        <v>#DIV/0!</v>
      </c>
      <c r="V4" s="41" t="e">
        <f t="shared" si="4"/>
        <v>#DIV/0!</v>
      </c>
      <c r="W4" s="40" t="e">
        <f t="shared" ref="W4:X5" si="5">U4*($B$4/2)</f>
        <v>#DIV/0!</v>
      </c>
      <c r="X4" s="51" t="e">
        <f t="shared" si="5"/>
        <v>#DIV/0!</v>
      </c>
      <c r="AF4" s="1"/>
      <c r="AG4" s="1" t="s">
        <v>4</v>
      </c>
      <c r="AH4" s="5" t="s">
        <v>16</v>
      </c>
      <c r="AI4" s="5" t="s">
        <v>15</v>
      </c>
      <c r="AJ4" s="5" t="s">
        <v>35</v>
      </c>
      <c r="AK4" s="1" t="s">
        <v>34</v>
      </c>
      <c r="AL4" s="1" t="s">
        <v>31</v>
      </c>
      <c r="AM4" s="5">
        <v>4</v>
      </c>
      <c r="AN4" s="5">
        <v>0.2</v>
      </c>
      <c r="AO4" s="1"/>
      <c r="AP4" s="1"/>
      <c r="AQ4" s="1"/>
    </row>
    <row r="5" spans="1:43" ht="14.7" thickBot="1" x14ac:dyDescent="0.55000000000000004">
      <c r="A5" s="15" t="s">
        <v>7</v>
      </c>
      <c r="B5" s="59">
        <v>8</v>
      </c>
      <c r="C5" s="15" t="s">
        <v>1</v>
      </c>
      <c r="D5" s="8"/>
      <c r="E5" s="15" t="s">
        <v>24</v>
      </c>
      <c r="F5" s="59">
        <f>F4*0</f>
        <v>0</v>
      </c>
      <c r="G5" s="15" t="s">
        <v>11</v>
      </c>
      <c r="I5" s="58"/>
      <c r="J5" s="18" t="s">
        <v>24</v>
      </c>
      <c r="K5" s="23">
        <v>0</v>
      </c>
      <c r="L5" s="23">
        <v>0</v>
      </c>
      <c r="M5" s="26">
        <f t="shared" si="0"/>
        <v>0</v>
      </c>
      <c r="N5" s="26">
        <f t="shared" si="0"/>
        <v>0</v>
      </c>
      <c r="O5" s="29">
        <f>$B$4/2*$AL$5</f>
        <v>0</v>
      </c>
      <c r="P5" s="34">
        <f>$B$4/2*$AL$5</f>
        <v>0</v>
      </c>
      <c r="Q5" s="40">
        <f t="shared" si="1"/>
        <v>0</v>
      </c>
      <c r="R5" s="41">
        <f t="shared" si="2"/>
        <v>0</v>
      </c>
      <c r="S5" s="40" t="e">
        <f t="shared" si="3"/>
        <v>#DIV/0!</v>
      </c>
      <c r="T5" s="34" t="e">
        <f t="shared" si="3"/>
        <v>#DIV/0!</v>
      </c>
      <c r="U5" s="40" t="e">
        <f t="shared" si="4"/>
        <v>#DIV/0!</v>
      </c>
      <c r="V5" s="41" t="e">
        <f t="shared" si="4"/>
        <v>#DIV/0!</v>
      </c>
      <c r="W5" s="40" t="e">
        <f t="shared" si="5"/>
        <v>#DIV/0!</v>
      </c>
      <c r="X5" s="51" t="e">
        <f t="shared" si="5"/>
        <v>#DIV/0!</v>
      </c>
      <c r="AF5" s="1"/>
      <c r="AG5" s="6" t="s">
        <v>13</v>
      </c>
      <c r="AH5" s="5">
        <v>5</v>
      </c>
      <c r="AI5" s="5">
        <v>12</v>
      </c>
      <c r="AJ5" s="5">
        <f xml:space="preserve"> (VLOOKUP(AH5, AM$2:AN$10, 2, FALSE) / AI5) * 12</f>
        <v>0.31</v>
      </c>
      <c r="AK5" s="1">
        <f>AP13*AJ5/(0.85*AP12*AP10)</f>
        <v>0.36470588235294116</v>
      </c>
      <c r="AL5" s="2">
        <f>AP9*AJ5*AP13*(AP11-(AK5/2))/12000</f>
        <v>10.208117647058822</v>
      </c>
      <c r="AM5" s="5">
        <v>5</v>
      </c>
      <c r="AN5" s="5">
        <v>0.31</v>
      </c>
      <c r="AO5" s="1"/>
      <c r="AP5" s="1"/>
      <c r="AQ5" s="1"/>
    </row>
    <row r="6" spans="1:43" x14ac:dyDescent="0.5">
      <c r="A6" s="8"/>
      <c r="B6" s="8"/>
      <c r="C6" s="8"/>
      <c r="D6" s="8"/>
      <c r="E6" s="8"/>
      <c r="F6" s="60"/>
      <c r="G6" s="8"/>
      <c r="J6"/>
      <c r="K6" s="24"/>
      <c r="L6" s="24"/>
      <c r="M6" s="24"/>
      <c r="N6" s="24"/>
      <c r="O6" s="31"/>
      <c r="P6" s="35"/>
      <c r="Q6" s="38"/>
      <c r="R6" s="39"/>
      <c r="S6" s="10"/>
      <c r="T6" s="47"/>
      <c r="U6" s="10"/>
      <c r="V6" s="11"/>
      <c r="W6" s="10"/>
      <c r="X6" s="11"/>
      <c r="AF6" s="1"/>
      <c r="AG6" s="6" t="s">
        <v>14</v>
      </c>
      <c r="AH6" s="5">
        <v>4</v>
      </c>
      <c r="AI6" s="5">
        <v>12</v>
      </c>
      <c r="AJ6" s="5">
        <f xml:space="preserve"> (VLOOKUP(AH6, AM$2:AN$10, 2, FALSE) / AI6) * 12</f>
        <v>0.2</v>
      </c>
      <c r="AK6" s="1">
        <f>AP13*AJ6/(0.85*AP12*AP10)</f>
        <v>0.23529411764705882</v>
      </c>
      <c r="AL6" s="2">
        <f>AP9*AJ6*AP13*(AP11-(AK6/2))/12000</f>
        <v>6.6441176470588257</v>
      </c>
      <c r="AM6" s="5">
        <v>6</v>
      </c>
      <c r="AN6" s="5">
        <v>0.44</v>
      </c>
      <c r="AO6" s="1"/>
      <c r="AP6" s="1"/>
      <c r="AQ6" s="1"/>
    </row>
    <row r="7" spans="1:43" x14ac:dyDescent="0.5">
      <c r="A7" s="8" t="s">
        <v>22</v>
      </c>
      <c r="B7" s="8"/>
      <c r="C7" s="8"/>
      <c r="D7" s="8"/>
      <c r="E7" s="14" t="s">
        <v>26</v>
      </c>
      <c r="F7" s="60" t="s">
        <v>4</v>
      </c>
      <c r="G7" s="8"/>
      <c r="J7"/>
      <c r="K7" s="24"/>
      <c r="L7" s="24"/>
      <c r="M7" s="24"/>
      <c r="N7" s="24"/>
      <c r="O7" s="31"/>
      <c r="P7" s="35"/>
      <c r="Q7" s="38"/>
      <c r="R7" s="39"/>
      <c r="S7" s="10"/>
      <c r="T7" s="47"/>
      <c r="U7" s="10"/>
      <c r="V7" s="11"/>
      <c r="W7" s="10"/>
      <c r="X7" s="11"/>
      <c r="AF7" s="1"/>
      <c r="AG7" s="1"/>
      <c r="AH7" s="1"/>
      <c r="AI7" s="1"/>
      <c r="AJ7" s="1"/>
      <c r="AK7" s="1"/>
      <c r="AL7" s="1"/>
      <c r="AM7" s="5">
        <v>7</v>
      </c>
      <c r="AN7" s="5">
        <v>0.6</v>
      </c>
      <c r="AO7" s="1"/>
      <c r="AP7" s="1"/>
      <c r="AQ7" s="1"/>
    </row>
    <row r="8" spans="1:43" ht="14.7" thickBot="1" x14ac:dyDescent="0.55000000000000004">
      <c r="A8" s="15" t="s">
        <v>21</v>
      </c>
      <c r="B8" s="59">
        <v>298</v>
      </c>
      <c r="C8" s="15" t="s">
        <v>2</v>
      </c>
      <c r="D8" s="8"/>
      <c r="E8" s="15" t="s">
        <v>10</v>
      </c>
      <c r="F8" s="59">
        <f>ROUNDUP(B8*B10*B9^2/8000,0)</f>
        <v>0</v>
      </c>
      <c r="G8" s="15" t="s">
        <v>11</v>
      </c>
      <c r="J8"/>
      <c r="K8" s="24"/>
      <c r="L8" s="24"/>
      <c r="M8" s="24"/>
      <c r="N8" s="24"/>
      <c r="O8" s="31"/>
      <c r="P8" s="35"/>
      <c r="Q8" s="38"/>
      <c r="R8" s="39"/>
      <c r="S8" s="10"/>
      <c r="T8" s="47"/>
      <c r="U8" s="10"/>
      <c r="V8" s="11"/>
      <c r="W8" s="10"/>
      <c r="X8" s="11"/>
      <c r="AF8" s="1"/>
      <c r="AG8" s="1"/>
      <c r="AH8" s="1"/>
      <c r="AI8" s="1"/>
      <c r="AJ8" s="1"/>
      <c r="AK8" s="1"/>
      <c r="AL8" s="1"/>
      <c r="AM8" s="5">
        <v>8</v>
      </c>
      <c r="AN8" s="5">
        <v>0.79</v>
      </c>
      <c r="AO8" s="1"/>
      <c r="AP8" s="1"/>
      <c r="AQ8" s="1"/>
    </row>
    <row r="9" spans="1:43" ht="14.7" thickBot="1" x14ac:dyDescent="0.55000000000000004">
      <c r="A9" s="15" t="s">
        <v>9</v>
      </c>
      <c r="B9" s="16">
        <v>0</v>
      </c>
      <c r="C9" s="15" t="s">
        <v>3</v>
      </c>
      <c r="D9" s="8"/>
      <c r="E9" s="15" t="s">
        <v>27</v>
      </c>
      <c r="F9" s="59">
        <f>F8*-0.26</f>
        <v>0</v>
      </c>
      <c r="G9" s="15" t="s">
        <v>11</v>
      </c>
      <c r="I9" s="56" t="s">
        <v>26</v>
      </c>
      <c r="J9" s="17" t="s">
        <v>27</v>
      </c>
      <c r="K9" s="21">
        <v>0.26</v>
      </c>
      <c r="L9" s="21">
        <v>0</v>
      </c>
      <c r="M9" s="21">
        <f t="shared" ref="M9:N11" si="6">K9*$F$8</f>
        <v>0</v>
      </c>
      <c r="N9" s="21">
        <f t="shared" si="6"/>
        <v>0</v>
      </c>
      <c r="O9" s="29">
        <f>$B$10/2*$AL$5</f>
        <v>0</v>
      </c>
      <c r="P9" s="34">
        <f>$B$10/2*$AL$5</f>
        <v>0</v>
      </c>
      <c r="Q9" s="40">
        <f>IF(M9-O9&lt;0,0,M9-O9)</f>
        <v>0</v>
      </c>
      <c r="R9" s="41">
        <f>IF(N9-P9&lt;0,0,N9-P9)</f>
        <v>0</v>
      </c>
      <c r="S9" s="40" t="e">
        <f>Q9/($B$10/2)</f>
        <v>#DIV/0!</v>
      </c>
      <c r="T9" s="44" t="e">
        <f>R9/($B$10/2)</f>
        <v>#DIV/0!</v>
      </c>
      <c r="U9" s="40" t="e">
        <f>($AP$14/$AP$13)*($AP$11-SQRT($AP$11^2-(2*S9*12000)/(0.9*$AP$14)))</f>
        <v>#DIV/0!</v>
      </c>
      <c r="V9" s="41" t="e">
        <f>($AP$14/$AP$13)*($AP$11-SQRT($AP$11^2-(2*T9*12000)/(0.9*$AP$14)))</f>
        <v>#DIV/0!</v>
      </c>
      <c r="W9" s="40" t="e">
        <f>U9*($B$10/2)</f>
        <v>#DIV/0!</v>
      </c>
      <c r="X9" s="51" t="e">
        <f>V9*($B$10/2)</f>
        <v>#DIV/0!</v>
      </c>
      <c r="AF9" s="1"/>
      <c r="AG9" s="1"/>
      <c r="AH9" s="1"/>
      <c r="AI9" s="1"/>
      <c r="AJ9" s="1"/>
      <c r="AK9" s="1"/>
      <c r="AL9" s="1"/>
      <c r="AM9" s="5">
        <v>9</v>
      </c>
      <c r="AN9" s="5">
        <v>1</v>
      </c>
      <c r="AO9" s="1" t="s">
        <v>30</v>
      </c>
      <c r="AP9" s="1">
        <v>0.9</v>
      </c>
      <c r="AQ9" s="1"/>
    </row>
    <row r="10" spans="1:43" ht="14.7" thickBot="1" x14ac:dyDescent="0.55000000000000004">
      <c r="A10" s="15" t="s">
        <v>8</v>
      </c>
      <c r="B10" s="16">
        <v>0</v>
      </c>
      <c r="C10" s="15" t="s">
        <v>3</v>
      </c>
      <c r="D10" s="8"/>
      <c r="E10" s="15" t="s">
        <v>25</v>
      </c>
      <c r="F10" s="59">
        <f>F8*0.52</f>
        <v>0</v>
      </c>
      <c r="G10" s="15" t="s">
        <v>11</v>
      </c>
      <c r="I10" s="57"/>
      <c r="J10" s="9" t="s">
        <v>25</v>
      </c>
      <c r="K10" s="22">
        <v>0.312</v>
      </c>
      <c r="L10" s="22">
        <v>0.20800000000000002</v>
      </c>
      <c r="M10" s="21">
        <f t="shared" si="6"/>
        <v>0</v>
      </c>
      <c r="N10" s="21">
        <f t="shared" si="6"/>
        <v>0</v>
      </c>
      <c r="O10" s="29">
        <f>$AL$6*$B$10/2</f>
        <v>0</v>
      </c>
      <c r="P10" s="34">
        <f>$AL$6*$B$10/2</f>
        <v>0</v>
      </c>
      <c r="Q10" s="40">
        <f t="shared" ref="Q10:Q11" si="7">IF(M10-O10&lt;0,0,M10-O10)</f>
        <v>0</v>
      </c>
      <c r="R10" s="41">
        <f t="shared" ref="R10:R11" si="8">IF(N10-P10&lt;0,0,N10-P10)</f>
        <v>0</v>
      </c>
      <c r="S10" s="40" t="e">
        <f t="shared" ref="S10:T11" si="9">Q10/($B$10/2)</f>
        <v>#DIV/0!</v>
      </c>
      <c r="T10" s="44" t="e">
        <f t="shared" si="9"/>
        <v>#DIV/0!</v>
      </c>
      <c r="U10" s="40" t="e">
        <f t="shared" ref="U10:V11" si="10">($AP$14/$AP$13)*($AP$11-SQRT($AP$11^2-(2*S10*12000)/(0.9*$AP$14)))</f>
        <v>#DIV/0!</v>
      </c>
      <c r="V10" s="41" t="e">
        <f t="shared" si="10"/>
        <v>#DIV/0!</v>
      </c>
      <c r="W10" s="40" t="e">
        <f t="shared" ref="W10:W11" si="11">U10*($B$10/2)</f>
        <v>#DIV/0!</v>
      </c>
      <c r="X10" s="51" t="e">
        <f t="shared" ref="X10:X11" si="12">V10*($B$10/2)</f>
        <v>#DIV/0!</v>
      </c>
      <c r="AF10" s="1"/>
      <c r="AG10" s="1"/>
      <c r="AH10" s="1"/>
      <c r="AI10" s="1"/>
      <c r="AJ10" s="1"/>
      <c r="AK10" s="1"/>
      <c r="AL10" s="1"/>
      <c r="AM10" s="5">
        <v>10</v>
      </c>
      <c r="AN10" s="5">
        <v>1.27</v>
      </c>
      <c r="AO10" s="1" t="s">
        <v>19</v>
      </c>
      <c r="AP10" s="1">
        <v>12</v>
      </c>
      <c r="AQ10" s="1" t="s">
        <v>1</v>
      </c>
    </row>
    <row r="11" spans="1:43" ht="14.7" thickBot="1" x14ac:dyDescent="0.55000000000000004">
      <c r="A11" s="15" t="s">
        <v>7</v>
      </c>
      <c r="B11" s="59">
        <v>8</v>
      </c>
      <c r="C11" s="15" t="s">
        <v>1</v>
      </c>
      <c r="D11" s="8"/>
      <c r="E11" s="15" t="s">
        <v>28</v>
      </c>
      <c r="F11" s="59">
        <f>F8*-0.7</f>
        <v>0</v>
      </c>
      <c r="G11" s="15" t="s">
        <v>11</v>
      </c>
      <c r="I11" s="58"/>
      <c r="J11" s="18" t="s">
        <v>28</v>
      </c>
      <c r="K11" s="23">
        <v>0.52499999999999991</v>
      </c>
      <c r="L11" s="23">
        <v>0.17499999999999999</v>
      </c>
      <c r="M11" s="26">
        <f t="shared" si="6"/>
        <v>0</v>
      </c>
      <c r="N11" s="26">
        <f t="shared" si="6"/>
        <v>0</v>
      </c>
      <c r="O11" s="29">
        <f>$B$10/2*$AL$5</f>
        <v>0</v>
      </c>
      <c r="P11" s="34">
        <f>$B$10/2*$AL$5</f>
        <v>0</v>
      </c>
      <c r="Q11" s="40">
        <f t="shared" si="7"/>
        <v>0</v>
      </c>
      <c r="R11" s="41">
        <f t="shared" si="8"/>
        <v>0</v>
      </c>
      <c r="S11" s="40" t="e">
        <f t="shared" si="9"/>
        <v>#DIV/0!</v>
      </c>
      <c r="T11" s="44" t="e">
        <f t="shared" si="9"/>
        <v>#DIV/0!</v>
      </c>
      <c r="U11" s="40" t="e">
        <f t="shared" si="10"/>
        <v>#DIV/0!</v>
      </c>
      <c r="V11" s="41" t="e">
        <f t="shared" si="10"/>
        <v>#DIV/0!</v>
      </c>
      <c r="W11" s="40" t="e">
        <f t="shared" si="11"/>
        <v>#DIV/0!</v>
      </c>
      <c r="X11" s="51" t="e">
        <f t="shared" si="12"/>
        <v>#DIV/0!</v>
      </c>
      <c r="AF11" s="1"/>
      <c r="AG11" s="1"/>
      <c r="AH11" s="1"/>
      <c r="AI11" s="1"/>
      <c r="AJ11" s="1"/>
      <c r="AK11" s="1"/>
      <c r="AL11" s="1"/>
      <c r="AM11" s="1"/>
      <c r="AN11" s="1"/>
      <c r="AO11" s="1" t="s">
        <v>20</v>
      </c>
      <c r="AP11" s="3">
        <v>7.5</v>
      </c>
      <c r="AQ11" s="1" t="s">
        <v>1</v>
      </c>
    </row>
    <row r="12" spans="1:43" x14ac:dyDescent="0.5">
      <c r="A12" s="8"/>
      <c r="B12" s="8"/>
      <c r="C12" s="8"/>
      <c r="D12" s="8"/>
      <c r="E12" s="8"/>
      <c r="F12" s="60"/>
      <c r="G12" s="8"/>
      <c r="J12"/>
      <c r="K12" s="24"/>
      <c r="L12" s="24"/>
      <c r="M12" s="24"/>
      <c r="N12" s="24"/>
      <c r="O12" s="22"/>
      <c r="P12" s="35"/>
      <c r="Q12" s="38"/>
      <c r="R12" s="39"/>
      <c r="S12" s="10"/>
      <c r="T12" s="47"/>
      <c r="U12" s="10"/>
      <c r="V12" s="11"/>
      <c r="W12" s="10"/>
      <c r="X12" s="11"/>
      <c r="Z12" s="7" t="s">
        <v>4</v>
      </c>
      <c r="AF12" s="1"/>
      <c r="AG12" s="1"/>
      <c r="AH12" s="1"/>
      <c r="AI12" s="1"/>
      <c r="AJ12" s="1"/>
      <c r="AK12" s="1"/>
      <c r="AL12" s="1"/>
      <c r="AM12" s="1"/>
      <c r="AN12" s="1"/>
      <c r="AO12" s="1" t="s">
        <v>5</v>
      </c>
      <c r="AP12" s="1">
        <v>5000</v>
      </c>
      <c r="AQ12" s="1" t="s">
        <v>32</v>
      </c>
    </row>
    <row r="13" spans="1:43" x14ac:dyDescent="0.5">
      <c r="A13" s="8" t="s">
        <v>22</v>
      </c>
      <c r="B13" s="8"/>
      <c r="C13" s="8"/>
      <c r="D13" s="8"/>
      <c r="E13" s="14" t="s">
        <v>23</v>
      </c>
      <c r="F13" s="60" t="s">
        <v>4</v>
      </c>
      <c r="G13" s="8"/>
      <c r="I13" s="7" t="s">
        <v>4</v>
      </c>
      <c r="J13"/>
      <c r="K13" s="24"/>
      <c r="L13" s="24"/>
      <c r="M13" s="24"/>
      <c r="N13" s="24"/>
      <c r="O13" s="22"/>
      <c r="P13" s="35"/>
      <c r="Q13" s="38"/>
      <c r="R13" s="39"/>
      <c r="S13" s="10"/>
      <c r="T13" s="47"/>
      <c r="U13" s="10"/>
      <c r="V13" s="11"/>
      <c r="W13" s="10"/>
      <c r="X13" s="11"/>
      <c r="AF13" s="1"/>
      <c r="AG13" s="1"/>
      <c r="AH13" s="1"/>
      <c r="AI13" s="1"/>
      <c r="AJ13" s="1"/>
      <c r="AK13" s="1"/>
      <c r="AL13" s="1"/>
      <c r="AM13" s="1"/>
      <c r="AN13" s="1"/>
      <c r="AO13" s="1" t="s">
        <v>6</v>
      </c>
      <c r="AP13" s="1">
        <v>60000</v>
      </c>
      <c r="AQ13" s="1" t="s">
        <v>32</v>
      </c>
    </row>
    <row r="14" spans="1:43" ht="14.7" thickBot="1" x14ac:dyDescent="0.55000000000000004">
      <c r="A14" s="15" t="s">
        <v>21</v>
      </c>
      <c r="B14" s="59">
        <v>298</v>
      </c>
      <c r="C14" s="15" t="s">
        <v>2</v>
      </c>
      <c r="D14" s="8"/>
      <c r="E14" s="15" t="s">
        <v>10</v>
      </c>
      <c r="F14" s="59">
        <f>ROUNDUP(B14*B16*B15^2/8000,0)</f>
        <v>65</v>
      </c>
      <c r="G14" s="15" t="s">
        <v>11</v>
      </c>
      <c r="J14"/>
      <c r="K14" s="24"/>
      <c r="L14" s="24"/>
      <c r="M14" s="24"/>
      <c r="N14" s="24"/>
      <c r="O14" s="22"/>
      <c r="P14" s="35"/>
      <c r="Q14" s="38"/>
      <c r="R14" s="39"/>
      <c r="S14" s="10"/>
      <c r="T14" s="47"/>
      <c r="U14" s="10"/>
      <c r="V14" s="11"/>
      <c r="W14" s="10"/>
      <c r="X14" s="11"/>
      <c r="AF14" s="1"/>
      <c r="AG14" s="1"/>
      <c r="AH14" s="1"/>
      <c r="AI14" s="1"/>
      <c r="AJ14" s="1"/>
      <c r="AK14" s="1"/>
      <c r="AL14" s="1"/>
      <c r="AM14" s="1"/>
      <c r="AN14" s="1"/>
      <c r="AO14" s="1" t="s">
        <v>0</v>
      </c>
      <c r="AP14" s="1">
        <f>0.85*AP12*AP10</f>
        <v>51000</v>
      </c>
      <c r="AQ14" s="1" t="s">
        <v>33</v>
      </c>
    </row>
    <row r="15" spans="1:43" ht="14.7" thickBot="1" x14ac:dyDescent="0.55000000000000004">
      <c r="A15" s="15" t="s">
        <v>9</v>
      </c>
      <c r="B15" s="16">
        <v>12</v>
      </c>
      <c r="C15" s="15" t="s">
        <v>3</v>
      </c>
      <c r="D15" s="8"/>
      <c r="E15" s="15" t="s">
        <v>24</v>
      </c>
      <c r="F15" s="59">
        <f>F14*0.65</f>
        <v>42.25</v>
      </c>
      <c r="G15" s="15" t="s">
        <v>11</v>
      </c>
      <c r="I15" s="56" t="s">
        <v>23</v>
      </c>
      <c r="J15" s="18" t="s">
        <v>24</v>
      </c>
      <c r="K15" s="21">
        <v>0.48750000000000004</v>
      </c>
      <c r="L15" s="21">
        <v>0.16250000000000001</v>
      </c>
      <c r="M15" s="21">
        <f t="shared" ref="M15:N17" si="13">K15*$F$14</f>
        <v>31.687500000000004</v>
      </c>
      <c r="N15" s="21">
        <f t="shared" si="13"/>
        <v>10.5625</v>
      </c>
      <c r="O15" s="29">
        <f>$B$15/2*$AL$5</f>
        <v>61.248705882352937</v>
      </c>
      <c r="P15" s="34">
        <f>$B$15/2*$AL$5</f>
        <v>61.248705882352937</v>
      </c>
      <c r="Q15" s="40">
        <f>IF(M15-O15&lt;0,0,M15-O15)</f>
        <v>0</v>
      </c>
      <c r="R15" s="41">
        <f>IF(N15-P15&lt;0,0,N15-P15)</f>
        <v>0</v>
      </c>
      <c r="S15" s="40">
        <f>Q15/($B$16/2)</f>
        <v>0</v>
      </c>
      <c r="T15" s="44">
        <f>R15/($B$16/2)</f>
        <v>0</v>
      </c>
      <c r="U15" s="40">
        <f>($AP$14/$AP$13)*($AP$11-SQRT($AP$11^2-(2*S15*12000)/(0.9*$AP$14)))</f>
        <v>0</v>
      </c>
      <c r="V15" s="41">
        <f>($AP$14/$AP$13)*($AP$11-SQRT($AP$11^2-(2*T15*12000)/(0.9*$AP$14)))</f>
        <v>0</v>
      </c>
      <c r="W15" s="40">
        <f>U15*($B$16/2)</f>
        <v>0</v>
      </c>
      <c r="X15" s="51">
        <f>V15*($B$16/2)</f>
        <v>0</v>
      </c>
    </row>
    <row r="16" spans="1:43" ht="14.7" thickBot="1" x14ac:dyDescent="0.55000000000000004">
      <c r="A16" s="15" t="s">
        <v>8</v>
      </c>
      <c r="B16" s="16">
        <v>12</v>
      </c>
      <c r="C16" s="15" t="s">
        <v>3</v>
      </c>
      <c r="D16" s="8"/>
      <c r="E16" s="15" t="s">
        <v>25</v>
      </c>
      <c r="F16" s="59">
        <f>F14*0.35</f>
        <v>22.75</v>
      </c>
      <c r="G16" s="15" t="s">
        <v>11</v>
      </c>
      <c r="I16" s="57"/>
      <c r="J16" s="9" t="s">
        <v>25</v>
      </c>
      <c r="K16" s="22">
        <v>0.21</v>
      </c>
      <c r="L16" s="22">
        <v>0.13999999999999999</v>
      </c>
      <c r="M16" s="21">
        <f t="shared" si="13"/>
        <v>13.65</v>
      </c>
      <c r="N16" s="21">
        <f t="shared" si="13"/>
        <v>9.1</v>
      </c>
      <c r="O16" s="29">
        <f>$AL$6*$B$16/2</f>
        <v>39.864705882352951</v>
      </c>
      <c r="P16" s="34">
        <f>$AL$6*$B$16/2</f>
        <v>39.864705882352951</v>
      </c>
      <c r="Q16" s="40">
        <f t="shared" ref="Q16:Q17" si="14">IF(M16-O16&lt;0,0,M16-O16)</f>
        <v>0</v>
      </c>
      <c r="R16" s="41">
        <f t="shared" ref="R16:R17" si="15">IF(N16-P16&lt;0,0,N16-P16)</f>
        <v>0</v>
      </c>
      <c r="S16" s="40">
        <f t="shared" ref="S16:T17" si="16">Q16/($B$16/2)</f>
        <v>0</v>
      </c>
      <c r="T16" s="44">
        <f t="shared" si="16"/>
        <v>0</v>
      </c>
      <c r="U16" s="40">
        <f t="shared" ref="U16:V17" si="17">($AP$14/$AP$13)*($AP$11-SQRT($AP$11^2-(2*S16*12000)/(0.9*$AP$14)))</f>
        <v>0</v>
      </c>
      <c r="V16" s="41">
        <f t="shared" si="17"/>
        <v>0</v>
      </c>
      <c r="W16" s="40">
        <f t="shared" ref="W16:W17" si="18">U16*($B$16/2)</f>
        <v>0</v>
      </c>
      <c r="X16" s="51">
        <f t="shared" ref="X16:X17" si="19">V16*($B$16/2)</f>
        <v>0</v>
      </c>
    </row>
    <row r="17" spans="1:24" ht="14.7" thickBot="1" x14ac:dyDescent="0.55000000000000004">
      <c r="A17" s="15" t="s">
        <v>7</v>
      </c>
      <c r="B17" s="59">
        <v>8</v>
      </c>
      <c r="C17" s="15" t="s">
        <v>1</v>
      </c>
      <c r="D17" s="8"/>
      <c r="E17" s="15" t="s">
        <v>24</v>
      </c>
      <c r="F17" s="59">
        <f>F14*0.65</f>
        <v>42.25</v>
      </c>
      <c r="G17" s="15" t="s">
        <v>11</v>
      </c>
      <c r="I17" s="58"/>
      <c r="J17" s="18" t="s">
        <v>24</v>
      </c>
      <c r="K17" s="25">
        <v>0.48750000000000004</v>
      </c>
      <c r="L17" s="25">
        <v>0.16250000000000001</v>
      </c>
      <c r="M17" s="27">
        <f t="shared" si="13"/>
        <v>31.687500000000004</v>
      </c>
      <c r="N17" s="27">
        <f t="shared" si="13"/>
        <v>10.5625</v>
      </c>
      <c r="O17" s="29">
        <f>$B$15/2*$AL$5</f>
        <v>61.248705882352937</v>
      </c>
      <c r="P17" s="34">
        <f>$B$15/2*$AL$5</f>
        <v>61.248705882352937</v>
      </c>
      <c r="Q17" s="42">
        <f t="shared" si="14"/>
        <v>0</v>
      </c>
      <c r="R17" s="43">
        <f t="shared" si="15"/>
        <v>0</v>
      </c>
      <c r="S17" s="42">
        <f t="shared" si="16"/>
        <v>0</v>
      </c>
      <c r="T17" s="45">
        <f t="shared" si="16"/>
        <v>0</v>
      </c>
      <c r="U17" s="42">
        <f t="shared" si="17"/>
        <v>0</v>
      </c>
      <c r="V17" s="43">
        <f t="shared" si="17"/>
        <v>0</v>
      </c>
      <c r="W17" s="40">
        <f t="shared" si="18"/>
        <v>0</v>
      </c>
      <c r="X17" s="52">
        <f t="shared" si="19"/>
        <v>0</v>
      </c>
    </row>
    <row r="20" spans="1:24" x14ac:dyDescent="0.5"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</row>
    <row r="21" spans="1:24" x14ac:dyDescent="0.5"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</row>
    <row r="22" spans="1:24" x14ac:dyDescent="0.5">
      <c r="K22" s="30"/>
      <c r="L22" s="30"/>
      <c r="M22" s="50"/>
      <c r="N22" s="30"/>
      <c r="O22" s="30"/>
      <c r="P22" s="30"/>
      <c r="Q22" s="30"/>
      <c r="R22" s="30"/>
      <c r="S22" s="30"/>
      <c r="T22" s="30"/>
      <c r="U22" s="30"/>
    </row>
    <row r="23" spans="1:24" x14ac:dyDescent="0.5"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</row>
    <row r="24" spans="1:24" x14ac:dyDescent="0.5"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</row>
    <row r="25" spans="1:24" x14ac:dyDescent="0.5"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</row>
    <row r="26" spans="1:24" x14ac:dyDescent="0.5"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</row>
    <row r="27" spans="1:24" x14ac:dyDescent="0.5"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</row>
    <row r="28" spans="1:24" x14ac:dyDescent="0.5"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</row>
    <row r="29" spans="1:24" x14ac:dyDescent="0.5"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</row>
    <row r="30" spans="1:24" x14ac:dyDescent="0.5"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</row>
    <row r="31" spans="1:24" x14ac:dyDescent="0.5"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</row>
    <row r="32" spans="1:24" x14ac:dyDescent="0.5">
      <c r="L32"/>
      <c r="M32"/>
      <c r="N32"/>
      <c r="O32"/>
    </row>
    <row r="33" spans="12:15" x14ac:dyDescent="0.5">
      <c r="L33"/>
      <c r="M33"/>
      <c r="N33"/>
      <c r="O33"/>
    </row>
  </sheetData>
  <mergeCells count="4">
    <mergeCell ref="I1:J1"/>
    <mergeCell ref="I3:I5"/>
    <mergeCell ref="I9:I11"/>
    <mergeCell ref="I15:I17"/>
  </mergeCells>
  <conditionalFormatting sqref="S3:T17">
    <cfRule type="colorScale" priority="3">
      <colorScale>
        <cfvo type="min"/>
        <cfvo type="max"/>
        <color rgb="FFFCFCFF"/>
        <color rgb="FFF8696B"/>
      </colorScale>
    </cfRule>
  </conditionalFormatting>
  <conditionalFormatting sqref="U3:V17">
    <cfRule type="colorScale" priority="2">
      <colorScale>
        <cfvo type="min"/>
        <cfvo type="max"/>
        <color rgb="FFFCFCFF"/>
        <color rgb="FFF8696B"/>
      </colorScale>
    </cfRule>
  </conditionalFormatting>
  <conditionalFormatting sqref="W3:X17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ignoredErrors>
    <ignoredError sqref="P4 O10:P10 O16:P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F802B-B118-4BDD-9D37-5E3485C4C548}">
  <dimension ref="A1:R478"/>
  <sheetViews>
    <sheetView topLeftCell="B366" zoomScale="70" zoomScaleNormal="70" workbookViewId="0">
      <selection activeCell="B394" sqref="B394"/>
    </sheetView>
  </sheetViews>
  <sheetFormatPr defaultRowHeight="14.35" x14ac:dyDescent="0.5"/>
  <sheetData>
    <row r="1" spans="1:16" ht="14.7" thickBot="1" x14ac:dyDescent="0.55000000000000004">
      <c r="C1" t="s">
        <v>4</v>
      </c>
    </row>
    <row r="2" spans="1:16" ht="14.7" thickBot="1" x14ac:dyDescent="0.55000000000000004">
      <c r="A2" s="12" t="s">
        <v>38</v>
      </c>
      <c r="B2" s="13"/>
      <c r="C2" s="19" t="s">
        <v>37</v>
      </c>
      <c r="D2" s="19" t="s">
        <v>36</v>
      </c>
      <c r="E2" s="19" t="s">
        <v>37</v>
      </c>
      <c r="F2" s="19" t="s">
        <v>36</v>
      </c>
      <c r="G2" s="19" t="s">
        <v>37</v>
      </c>
      <c r="H2" s="32" t="s">
        <v>36</v>
      </c>
      <c r="I2" s="36" t="s">
        <v>37</v>
      </c>
      <c r="J2" s="37" t="s">
        <v>36</v>
      </c>
      <c r="K2" s="36" t="s">
        <v>37</v>
      </c>
      <c r="L2" s="46" t="s">
        <v>36</v>
      </c>
      <c r="M2" s="36" t="s">
        <v>37</v>
      </c>
      <c r="N2" s="37" t="s">
        <v>36</v>
      </c>
      <c r="O2" s="36" t="s">
        <v>37</v>
      </c>
      <c r="P2" s="37" t="s">
        <v>36</v>
      </c>
    </row>
    <row r="3" spans="1:16" ht="14.7" thickBot="1" x14ac:dyDescent="0.55000000000000004">
      <c r="B3" t="s">
        <v>45</v>
      </c>
      <c r="C3" s="20" t="s">
        <v>39</v>
      </c>
      <c r="D3" s="20" t="s">
        <v>39</v>
      </c>
      <c r="E3" s="20" t="s">
        <v>11</v>
      </c>
      <c r="F3" s="20" t="s">
        <v>11</v>
      </c>
      <c r="G3" s="20" t="s">
        <v>40</v>
      </c>
      <c r="H3" s="33" t="s">
        <v>40</v>
      </c>
      <c r="I3" s="38" t="s">
        <v>41</v>
      </c>
      <c r="J3" s="39" t="s">
        <v>41</v>
      </c>
      <c r="K3" s="38" t="s">
        <v>42</v>
      </c>
      <c r="L3" s="33" t="s">
        <v>42</v>
      </c>
      <c r="M3" s="48" t="s">
        <v>44</v>
      </c>
      <c r="N3" s="49" t="s">
        <v>44</v>
      </c>
      <c r="O3" s="48" t="s">
        <v>43</v>
      </c>
      <c r="P3" s="49" t="s">
        <v>43</v>
      </c>
    </row>
    <row r="4" spans="1:16" ht="14.7" thickBot="1" x14ac:dyDescent="0.55000000000000004">
      <c r="B4" s="17" t="s">
        <v>27</v>
      </c>
      <c r="C4" s="21">
        <v>0.26</v>
      </c>
      <c r="D4" s="21">
        <v>0</v>
      </c>
      <c r="E4" s="21">
        <v>41.86</v>
      </c>
      <c r="F4" s="21">
        <v>0</v>
      </c>
      <c r="G4" s="29">
        <v>51.040588235294109</v>
      </c>
      <c r="H4" s="34">
        <v>51.040588235294109</v>
      </c>
      <c r="I4" s="40">
        <v>0</v>
      </c>
      <c r="J4" s="41">
        <v>0</v>
      </c>
      <c r="K4" s="40">
        <v>0</v>
      </c>
      <c r="L4" s="44">
        <v>0</v>
      </c>
      <c r="M4" s="40">
        <v>0</v>
      </c>
      <c r="N4" s="41">
        <v>0</v>
      </c>
      <c r="O4" s="40">
        <v>0</v>
      </c>
      <c r="P4" s="51">
        <v>0</v>
      </c>
    </row>
    <row r="5" spans="1:16" ht="14.7" thickBot="1" x14ac:dyDescent="0.55000000000000004">
      <c r="B5" s="9" t="s">
        <v>25</v>
      </c>
      <c r="C5" s="22">
        <v>0.312</v>
      </c>
      <c r="D5" s="22">
        <v>0.20800000000000002</v>
      </c>
      <c r="E5" s="21">
        <v>50.231999999999999</v>
      </c>
      <c r="F5" s="21">
        <v>33.488</v>
      </c>
      <c r="G5" s="29">
        <v>33.22058823529413</v>
      </c>
      <c r="H5" s="34">
        <v>33.22058823529413</v>
      </c>
      <c r="I5" s="40">
        <v>17.011411764705869</v>
      </c>
      <c r="J5" s="41">
        <v>0.26741176470586936</v>
      </c>
      <c r="K5" s="40">
        <v>3.4022823529411736</v>
      </c>
      <c r="L5" s="44">
        <v>5.3482352941173872E-2</v>
      </c>
      <c r="M5" s="40">
        <v>0.10161826975806178</v>
      </c>
      <c r="N5" s="41">
        <v>1.5848593116452923E-3</v>
      </c>
      <c r="O5" s="40">
        <v>0.50809134879030893</v>
      </c>
      <c r="P5" s="51">
        <v>7.9242965582264624E-3</v>
      </c>
    </row>
    <row r="6" spans="1:16" ht="14.7" thickBot="1" x14ac:dyDescent="0.55000000000000004">
      <c r="B6" s="18" t="s">
        <v>28</v>
      </c>
      <c r="C6" s="23">
        <v>0.52499999999999991</v>
      </c>
      <c r="D6" s="23">
        <v>0.17499999999999999</v>
      </c>
      <c r="E6" s="26">
        <v>84.524999999999991</v>
      </c>
      <c r="F6" s="26">
        <v>28.174999999999997</v>
      </c>
      <c r="G6" s="29">
        <v>51.040588235294109</v>
      </c>
      <c r="H6" s="34">
        <v>51.040588235294109</v>
      </c>
      <c r="I6" s="40">
        <v>33.484411764705882</v>
      </c>
      <c r="J6" s="41">
        <v>0</v>
      </c>
      <c r="K6" s="40">
        <v>6.6968823529411763</v>
      </c>
      <c r="L6" s="44">
        <v>0</v>
      </c>
      <c r="M6" s="40">
        <v>0.20161424608289433</v>
      </c>
      <c r="N6" s="41">
        <v>0</v>
      </c>
      <c r="O6" s="40">
        <v>1.0080712304144717</v>
      </c>
      <c r="P6" s="51">
        <v>0</v>
      </c>
    </row>
    <row r="7" spans="1:16" x14ac:dyDescent="0.5"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ht="14.7" thickBot="1" x14ac:dyDescent="0.55000000000000004">
      <c r="B8" t="s">
        <v>47</v>
      </c>
    </row>
    <row r="9" spans="1:16" ht="14.7" thickBot="1" x14ac:dyDescent="0.55000000000000004">
      <c r="B9" s="17" t="s">
        <v>24</v>
      </c>
      <c r="C9" s="21">
        <v>0.48750000000000004</v>
      </c>
      <c r="D9" s="21">
        <v>0.16250000000000001</v>
      </c>
      <c r="E9" s="21">
        <v>50.7</v>
      </c>
      <c r="F9" s="21">
        <v>16.900000000000002</v>
      </c>
      <c r="G9" s="29">
        <v>81.664941176470577</v>
      </c>
      <c r="H9" s="34">
        <v>81.664941176470577</v>
      </c>
      <c r="I9" s="40">
        <v>0</v>
      </c>
      <c r="J9" s="41">
        <v>0</v>
      </c>
      <c r="K9" s="40">
        <v>0</v>
      </c>
      <c r="L9" s="44">
        <v>0</v>
      </c>
      <c r="M9" s="40">
        <v>0</v>
      </c>
      <c r="N9" s="41">
        <v>0</v>
      </c>
      <c r="O9" s="40">
        <v>0</v>
      </c>
      <c r="P9" s="51">
        <v>0</v>
      </c>
    </row>
    <row r="10" spans="1:16" ht="14.7" thickBot="1" x14ac:dyDescent="0.55000000000000004">
      <c r="B10" s="9" t="s">
        <v>25</v>
      </c>
      <c r="C10" s="22">
        <v>0.21</v>
      </c>
      <c r="D10" s="22">
        <v>0.13999999999999999</v>
      </c>
      <c r="E10" s="21">
        <v>21.84</v>
      </c>
      <c r="F10" s="21">
        <v>14.559999999999999</v>
      </c>
      <c r="G10" s="29">
        <v>33.22058823529413</v>
      </c>
      <c r="H10" s="34">
        <v>33.22058823529413</v>
      </c>
      <c r="I10" s="40">
        <v>0</v>
      </c>
      <c r="J10" s="41">
        <v>0</v>
      </c>
      <c r="K10" s="40">
        <v>0</v>
      </c>
      <c r="L10" s="44">
        <v>0</v>
      </c>
      <c r="M10" s="40">
        <v>0</v>
      </c>
      <c r="N10" s="41">
        <v>0</v>
      </c>
      <c r="O10" s="40">
        <v>0</v>
      </c>
      <c r="P10" s="51">
        <v>0</v>
      </c>
    </row>
    <row r="11" spans="1:16" ht="14.7" thickBot="1" x14ac:dyDescent="0.55000000000000004">
      <c r="B11" s="18" t="s">
        <v>24</v>
      </c>
      <c r="C11" s="23">
        <v>0.48750000000000004</v>
      </c>
      <c r="D11" s="23">
        <v>0.16250000000000001</v>
      </c>
      <c r="E11" s="26">
        <v>50.7</v>
      </c>
      <c r="F11" s="26">
        <v>16.900000000000002</v>
      </c>
      <c r="G11" s="29">
        <v>81.664941176470577</v>
      </c>
      <c r="H11" s="34">
        <v>81.664941176470577</v>
      </c>
      <c r="I11" s="40">
        <v>0</v>
      </c>
      <c r="J11" s="41">
        <v>0</v>
      </c>
      <c r="K11" s="40">
        <v>0</v>
      </c>
      <c r="L11" s="44">
        <v>0</v>
      </c>
      <c r="M11" s="40">
        <v>0</v>
      </c>
      <c r="N11" s="41">
        <v>0</v>
      </c>
      <c r="O11" s="40">
        <v>0</v>
      </c>
      <c r="P11" s="51">
        <v>0</v>
      </c>
    </row>
    <row r="12" spans="1:16" x14ac:dyDescent="0.5"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</row>
    <row r="13" spans="1:16" ht="14.7" thickBot="1" x14ac:dyDescent="0.55000000000000004">
      <c r="B13" t="s">
        <v>46</v>
      </c>
    </row>
    <row r="14" spans="1:16" ht="14.7" thickBot="1" x14ac:dyDescent="0.55000000000000004">
      <c r="B14" s="17" t="s">
        <v>27</v>
      </c>
      <c r="C14" s="21">
        <v>0.26</v>
      </c>
      <c r="D14" s="21">
        <v>0</v>
      </c>
      <c r="E14" s="21">
        <v>28.6</v>
      </c>
      <c r="F14" s="21">
        <v>0</v>
      </c>
      <c r="G14" s="29">
        <v>51.040588235294109</v>
      </c>
      <c r="H14" s="34">
        <v>51.040588235294109</v>
      </c>
      <c r="I14" s="40">
        <v>0</v>
      </c>
      <c r="J14" s="41">
        <v>0</v>
      </c>
      <c r="K14" s="40">
        <v>0</v>
      </c>
      <c r="L14" s="44">
        <v>0</v>
      </c>
      <c r="M14" s="40">
        <v>0</v>
      </c>
      <c r="N14" s="41">
        <v>0</v>
      </c>
      <c r="O14" s="40">
        <v>0</v>
      </c>
      <c r="P14" s="51">
        <v>0</v>
      </c>
    </row>
    <row r="15" spans="1:16" ht="14.7" thickBot="1" x14ac:dyDescent="0.55000000000000004">
      <c r="B15" s="9" t="s">
        <v>25</v>
      </c>
      <c r="C15" s="22">
        <v>0.312</v>
      </c>
      <c r="D15" s="22">
        <v>0.20800000000000002</v>
      </c>
      <c r="E15" s="21">
        <v>34.32</v>
      </c>
      <c r="F15" s="21">
        <v>22.880000000000003</v>
      </c>
      <c r="G15" s="29">
        <v>33.22058823529413</v>
      </c>
      <c r="H15" s="34">
        <v>33.22058823529413</v>
      </c>
      <c r="I15" s="40">
        <v>1.0994117647058701</v>
      </c>
      <c r="J15" s="41">
        <v>0</v>
      </c>
      <c r="K15" s="40">
        <v>0.21988235294117403</v>
      </c>
      <c r="L15" s="44">
        <v>0</v>
      </c>
      <c r="M15" s="40">
        <v>6.5183651569399089E-3</v>
      </c>
      <c r="N15" s="41">
        <v>0</v>
      </c>
      <c r="O15" s="40">
        <v>3.2591825784699546E-2</v>
      </c>
      <c r="P15" s="51">
        <v>0</v>
      </c>
    </row>
    <row r="16" spans="1:16" ht="14.7" thickBot="1" x14ac:dyDescent="0.55000000000000004">
      <c r="B16" s="18" t="s">
        <v>28</v>
      </c>
      <c r="C16" s="23">
        <v>0.52499999999999991</v>
      </c>
      <c r="D16" s="23">
        <v>0.17499999999999999</v>
      </c>
      <c r="E16" s="26">
        <v>57.749999999999993</v>
      </c>
      <c r="F16" s="26">
        <v>19.25</v>
      </c>
      <c r="G16" s="29">
        <v>51.040588235294109</v>
      </c>
      <c r="H16" s="34">
        <v>51.040588235294109</v>
      </c>
      <c r="I16" s="40">
        <v>6.7094117647058837</v>
      </c>
      <c r="J16" s="41">
        <v>0</v>
      </c>
      <c r="K16" s="40">
        <v>1.3418823529411767</v>
      </c>
      <c r="L16" s="44">
        <v>0</v>
      </c>
      <c r="M16" s="40">
        <v>3.9884242046822303E-2</v>
      </c>
      <c r="N16" s="41">
        <v>0</v>
      </c>
      <c r="O16" s="40">
        <v>0.19942121023411152</v>
      </c>
      <c r="P16" s="51">
        <v>0</v>
      </c>
    </row>
    <row r="17" spans="2:16" x14ac:dyDescent="0.5"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7" thickBot="1" x14ac:dyDescent="0.55000000000000004">
      <c r="B18" t="s">
        <v>48</v>
      </c>
    </row>
    <row r="19" spans="2:16" ht="14.7" thickBot="1" x14ac:dyDescent="0.55000000000000004">
      <c r="B19" s="17" t="s">
        <v>24</v>
      </c>
      <c r="C19" s="21">
        <v>0.48750000000000004</v>
      </c>
      <c r="D19" s="21">
        <v>0.16250000000000001</v>
      </c>
      <c r="E19" s="21">
        <v>92.137500000000003</v>
      </c>
      <c r="F19" s="21">
        <v>30.712500000000002</v>
      </c>
      <c r="G19" s="29">
        <v>110.55391411764704</v>
      </c>
      <c r="H19" s="34">
        <v>110.55391411764704</v>
      </c>
      <c r="I19" s="40">
        <v>0</v>
      </c>
      <c r="J19" s="41">
        <v>0</v>
      </c>
      <c r="K19" s="40">
        <v>0</v>
      </c>
      <c r="L19" s="44">
        <v>0</v>
      </c>
      <c r="M19" s="40">
        <v>0</v>
      </c>
      <c r="N19" s="41">
        <v>0</v>
      </c>
      <c r="O19" s="40">
        <v>0</v>
      </c>
      <c r="P19" s="51">
        <v>0</v>
      </c>
    </row>
    <row r="20" spans="2:16" ht="14.7" thickBot="1" x14ac:dyDescent="0.55000000000000004">
      <c r="B20" s="9" t="s">
        <v>25</v>
      </c>
      <c r="C20" s="22">
        <v>0.21</v>
      </c>
      <c r="D20" s="22">
        <v>0.13999999999999999</v>
      </c>
      <c r="E20" s="21">
        <v>39.69</v>
      </c>
      <c r="F20" s="21">
        <v>26.459999999999997</v>
      </c>
      <c r="G20" s="29">
        <v>33.22058823529413</v>
      </c>
      <c r="H20" s="34">
        <v>33.22058823529413</v>
      </c>
      <c r="I20" s="40">
        <v>6.4694117647058675</v>
      </c>
      <c r="J20" s="41">
        <v>0</v>
      </c>
      <c r="K20" s="40">
        <v>1.2938823529411736</v>
      </c>
      <c r="L20" s="44">
        <v>0</v>
      </c>
      <c r="M20" s="40">
        <v>3.8453227506325578E-2</v>
      </c>
      <c r="N20" s="41">
        <v>0</v>
      </c>
      <c r="O20" s="40">
        <v>0.19226613753162788</v>
      </c>
      <c r="P20" s="51">
        <v>0</v>
      </c>
    </row>
    <row r="21" spans="2:16" ht="14.7" thickBot="1" x14ac:dyDescent="0.55000000000000004">
      <c r="B21" s="18" t="s">
        <v>24</v>
      </c>
      <c r="C21" s="23">
        <v>0.48750000000000004</v>
      </c>
      <c r="D21" s="23">
        <v>0.16250000000000001</v>
      </c>
      <c r="E21" s="26">
        <v>92.137500000000003</v>
      </c>
      <c r="F21" s="26">
        <v>30.712500000000002</v>
      </c>
      <c r="G21" s="29">
        <v>110.55391411764704</v>
      </c>
      <c r="H21" s="34">
        <v>110.55391411764704</v>
      </c>
      <c r="I21" s="40">
        <v>0</v>
      </c>
      <c r="J21" s="41">
        <v>0</v>
      </c>
      <c r="K21" s="40">
        <v>0</v>
      </c>
      <c r="L21" s="44">
        <v>0</v>
      </c>
      <c r="M21" s="40">
        <v>0</v>
      </c>
      <c r="N21" s="41">
        <v>0</v>
      </c>
      <c r="O21" s="40">
        <v>0</v>
      </c>
      <c r="P21" s="51">
        <v>0</v>
      </c>
    </row>
    <row r="22" spans="2:16" x14ac:dyDescent="0.5"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2:16" ht="14.7" thickBot="1" x14ac:dyDescent="0.55000000000000004">
      <c r="B23" t="s">
        <v>49</v>
      </c>
    </row>
    <row r="24" spans="2:16" ht="14.7" thickBot="1" x14ac:dyDescent="0.55000000000000004">
      <c r="B24" s="17" t="s">
        <v>24</v>
      </c>
      <c r="C24" s="21">
        <v>0.48750000000000004</v>
      </c>
      <c r="D24" s="21">
        <v>0.16250000000000001</v>
      </c>
      <c r="E24" s="21">
        <v>167.21250000000001</v>
      </c>
      <c r="F24" s="21">
        <v>55.737500000000004</v>
      </c>
      <c r="G24" s="29">
        <v>111.01327941176469</v>
      </c>
      <c r="H24" s="34">
        <v>111.01327941176469</v>
      </c>
      <c r="I24" s="40">
        <v>56.19922058823532</v>
      </c>
      <c r="J24" s="41">
        <v>0</v>
      </c>
      <c r="K24" s="40">
        <v>6.2443578431372577</v>
      </c>
      <c r="L24" s="44">
        <v>0</v>
      </c>
      <c r="M24" s="40">
        <v>0.18778371394935259</v>
      </c>
      <c r="N24" s="41">
        <v>0</v>
      </c>
      <c r="O24" s="40">
        <v>1.6900534255441733</v>
      </c>
      <c r="P24" s="51">
        <v>0</v>
      </c>
    </row>
    <row r="25" spans="2:16" ht="14.7" thickBot="1" x14ac:dyDescent="0.55000000000000004">
      <c r="B25" s="9" t="s">
        <v>25</v>
      </c>
      <c r="C25" s="22">
        <v>0.21</v>
      </c>
      <c r="D25" s="22">
        <v>0.13999999999999999</v>
      </c>
      <c r="E25" s="21">
        <v>72.03</v>
      </c>
      <c r="F25" s="21">
        <v>48.019999999999996</v>
      </c>
      <c r="G25" s="29">
        <v>59.797058823529433</v>
      </c>
      <c r="H25" s="34">
        <v>59.797058823529433</v>
      </c>
      <c r="I25" s="40">
        <v>12.232941176470568</v>
      </c>
      <c r="J25" s="41">
        <v>0</v>
      </c>
      <c r="K25" s="40">
        <v>1.3592156862745075</v>
      </c>
      <c r="L25" s="44">
        <v>0</v>
      </c>
      <c r="M25" s="40">
        <v>4.0401076743806816E-2</v>
      </c>
      <c r="N25" s="41">
        <v>0</v>
      </c>
      <c r="O25" s="40">
        <v>0.36360969069426136</v>
      </c>
      <c r="P25" s="51">
        <v>0</v>
      </c>
    </row>
    <row r="26" spans="2:16" ht="14.7" thickBot="1" x14ac:dyDescent="0.55000000000000004">
      <c r="B26" s="18" t="s">
        <v>24</v>
      </c>
      <c r="C26" s="23">
        <v>0.48750000000000004</v>
      </c>
      <c r="D26" s="23">
        <v>0.16250000000000001</v>
      </c>
      <c r="E26" s="26">
        <v>167.21250000000001</v>
      </c>
      <c r="F26" s="26">
        <v>55.737500000000004</v>
      </c>
      <c r="G26" s="29">
        <v>111.01327941176469</v>
      </c>
      <c r="H26" s="34">
        <v>111.01327941176469</v>
      </c>
      <c r="I26" s="40">
        <v>56.19922058823532</v>
      </c>
      <c r="J26" s="41">
        <v>0</v>
      </c>
      <c r="K26" s="40">
        <v>6.2443578431372577</v>
      </c>
      <c r="L26" s="44">
        <v>0</v>
      </c>
      <c r="M26" s="40">
        <v>0.18778371394935259</v>
      </c>
      <c r="N26" s="41">
        <v>0</v>
      </c>
      <c r="O26" s="40">
        <v>1.6900534255441733</v>
      </c>
      <c r="P26" s="51">
        <v>0</v>
      </c>
    </row>
    <row r="27" spans="2:16" x14ac:dyDescent="0.5"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2:16" ht="14.7" thickBot="1" x14ac:dyDescent="0.55000000000000004">
      <c r="B28" t="s">
        <v>50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2:16" ht="14.7" thickBot="1" x14ac:dyDescent="0.55000000000000004">
      <c r="B29" s="17" t="s">
        <v>24</v>
      </c>
      <c r="C29" s="21">
        <v>0.48750000000000004</v>
      </c>
      <c r="D29" s="21">
        <v>0.16250000000000001</v>
      </c>
      <c r="E29" s="21">
        <v>152.10000000000002</v>
      </c>
      <c r="F29" s="21">
        <v>50.7</v>
      </c>
      <c r="G29" s="29">
        <v>105.90922058823529</v>
      </c>
      <c r="H29" s="34">
        <v>105.90922058823529</v>
      </c>
      <c r="I29" s="40">
        <v>46.190779411764737</v>
      </c>
      <c r="J29" s="41">
        <v>0</v>
      </c>
      <c r="K29" s="40">
        <v>5.1323088235294154</v>
      </c>
      <c r="L29" s="44">
        <v>0</v>
      </c>
      <c r="M29" s="40">
        <v>0.15392671817975007</v>
      </c>
      <c r="N29" s="41">
        <v>0</v>
      </c>
      <c r="O29" s="40">
        <v>1.3853404636177507</v>
      </c>
      <c r="P29" s="51">
        <v>0</v>
      </c>
    </row>
    <row r="30" spans="2:16" ht="14.7" thickBot="1" x14ac:dyDescent="0.55000000000000004">
      <c r="B30" s="9" t="s">
        <v>25</v>
      </c>
      <c r="C30" s="22">
        <v>0.21</v>
      </c>
      <c r="D30" s="22">
        <v>0.13999999999999999</v>
      </c>
      <c r="E30" s="21">
        <v>65.52</v>
      </c>
      <c r="F30" s="21">
        <v>43.679999999999993</v>
      </c>
      <c r="G30" s="29">
        <v>59.797058823529433</v>
      </c>
      <c r="H30" s="34">
        <v>59.797058823529433</v>
      </c>
      <c r="I30" s="40">
        <v>5.7229411764705631</v>
      </c>
      <c r="J30" s="41">
        <v>0</v>
      </c>
      <c r="K30" s="40">
        <v>0.63588235294117368</v>
      </c>
      <c r="L30" s="44">
        <v>0</v>
      </c>
      <c r="M30" s="40">
        <v>1.8868882899143857E-2</v>
      </c>
      <c r="N30" s="41">
        <v>0</v>
      </c>
      <c r="O30" s="40">
        <v>0.1698199460922947</v>
      </c>
      <c r="P30" s="51">
        <v>0</v>
      </c>
    </row>
    <row r="31" spans="2:16" ht="14.7" thickBot="1" x14ac:dyDescent="0.55000000000000004">
      <c r="B31" s="18" t="s">
        <v>24</v>
      </c>
      <c r="C31" s="23">
        <v>0.48750000000000004</v>
      </c>
      <c r="D31" s="23">
        <v>0.16250000000000001</v>
      </c>
      <c r="E31" s="26">
        <v>152.10000000000002</v>
      </c>
      <c r="F31" s="26">
        <v>50.7</v>
      </c>
      <c r="G31" s="29">
        <v>105.90922058823529</v>
      </c>
      <c r="H31" s="34">
        <v>105.90922058823529</v>
      </c>
      <c r="I31" s="40">
        <v>46.190779411764737</v>
      </c>
      <c r="J31" s="41">
        <v>0</v>
      </c>
      <c r="K31" s="40">
        <v>5.1323088235294154</v>
      </c>
      <c r="L31" s="44">
        <v>0</v>
      </c>
      <c r="M31" s="40">
        <v>0.15392671817975007</v>
      </c>
      <c r="N31" s="41">
        <v>0</v>
      </c>
      <c r="O31" s="40">
        <v>1.3853404636177507</v>
      </c>
      <c r="P31" s="51">
        <v>0</v>
      </c>
    </row>
    <row r="32" spans="2:16" x14ac:dyDescent="0.5"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</row>
    <row r="33" spans="2:18" ht="14.7" thickBot="1" x14ac:dyDescent="0.55000000000000004">
      <c r="B33" t="s">
        <v>51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2:18" ht="14.7" thickBot="1" x14ac:dyDescent="0.55000000000000004">
      <c r="B34" s="17" t="s">
        <v>24</v>
      </c>
      <c r="C34" s="21">
        <v>0.48750000000000004</v>
      </c>
      <c r="D34" s="21">
        <v>0.16250000000000001</v>
      </c>
      <c r="E34" s="21">
        <v>130.65</v>
      </c>
      <c r="F34" s="21">
        <v>43.550000000000004</v>
      </c>
      <c r="G34" s="29">
        <v>97.997929411764687</v>
      </c>
      <c r="H34" s="34">
        <v>97.997929411764687</v>
      </c>
      <c r="I34" s="40">
        <v>32.652070588235318</v>
      </c>
      <c r="J34" s="41">
        <v>0</v>
      </c>
      <c r="K34" s="40">
        <v>3.6280078431372575</v>
      </c>
      <c r="L34" s="44">
        <v>0</v>
      </c>
      <c r="M34" s="40">
        <v>0.10841845506984078</v>
      </c>
      <c r="N34" s="41">
        <v>0</v>
      </c>
      <c r="O34" s="40">
        <v>0.97576609562856709</v>
      </c>
      <c r="P34" s="51">
        <v>0</v>
      </c>
    </row>
    <row r="35" spans="2:18" ht="14.7" thickBot="1" x14ac:dyDescent="0.55000000000000004">
      <c r="B35" s="9" t="s">
        <v>25</v>
      </c>
      <c r="C35" s="22">
        <v>0.21</v>
      </c>
      <c r="D35" s="22">
        <v>0.13999999999999999</v>
      </c>
      <c r="E35" s="21">
        <v>56.28</v>
      </c>
      <c r="F35" s="21">
        <v>37.519999999999996</v>
      </c>
      <c r="G35" s="29">
        <v>59.797058823529433</v>
      </c>
      <c r="H35" s="34">
        <v>59.797058823529433</v>
      </c>
      <c r="I35" s="40">
        <v>0</v>
      </c>
      <c r="J35" s="41">
        <v>0</v>
      </c>
      <c r="K35" s="40">
        <v>0</v>
      </c>
      <c r="L35" s="44">
        <v>0</v>
      </c>
      <c r="M35" s="40">
        <v>0</v>
      </c>
      <c r="N35" s="41">
        <v>0</v>
      </c>
      <c r="O35" s="40">
        <v>0</v>
      </c>
      <c r="P35" s="51">
        <v>0</v>
      </c>
    </row>
    <row r="36" spans="2:18" ht="14.7" thickBot="1" x14ac:dyDescent="0.55000000000000004">
      <c r="B36" s="18" t="s">
        <v>24</v>
      </c>
      <c r="C36" s="23">
        <v>0.48750000000000004</v>
      </c>
      <c r="D36" s="23">
        <v>0.16250000000000001</v>
      </c>
      <c r="E36" s="26">
        <v>130.65</v>
      </c>
      <c r="F36" s="26">
        <v>43.550000000000004</v>
      </c>
      <c r="G36" s="29">
        <v>97.997929411764687</v>
      </c>
      <c r="H36" s="34">
        <v>97.997929411764687</v>
      </c>
      <c r="I36" s="40">
        <v>32.652070588235318</v>
      </c>
      <c r="J36" s="41">
        <v>0</v>
      </c>
      <c r="K36" s="40">
        <v>3.6280078431372575</v>
      </c>
      <c r="L36" s="44">
        <v>0</v>
      </c>
      <c r="M36" s="40">
        <v>0.10841845506984078</v>
      </c>
      <c r="N36" s="41">
        <v>0</v>
      </c>
      <c r="O36" s="40">
        <v>0.97576609562856709</v>
      </c>
      <c r="P36" s="51">
        <v>0</v>
      </c>
    </row>
    <row r="37" spans="2:18" x14ac:dyDescent="0.5"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</row>
    <row r="38" spans="2:18" ht="14.7" thickBot="1" x14ac:dyDescent="0.55000000000000004">
      <c r="B38" t="s">
        <v>52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</row>
    <row r="39" spans="2:18" ht="14.7" thickBot="1" x14ac:dyDescent="0.55000000000000004">
      <c r="B39" s="17" t="s">
        <v>27</v>
      </c>
      <c r="C39" s="21">
        <v>0.26</v>
      </c>
      <c r="D39" s="21">
        <v>0</v>
      </c>
      <c r="E39" s="21">
        <v>24.18</v>
      </c>
      <c r="F39" s="21">
        <v>0</v>
      </c>
      <c r="G39" s="29">
        <v>81.664941176470577</v>
      </c>
      <c r="H39" s="34">
        <v>81.664941176470577</v>
      </c>
      <c r="I39" s="40">
        <v>0</v>
      </c>
      <c r="J39" s="41">
        <v>0</v>
      </c>
      <c r="K39" s="40">
        <v>0</v>
      </c>
      <c r="L39" s="44">
        <v>0</v>
      </c>
      <c r="M39" s="40">
        <v>0</v>
      </c>
      <c r="N39" s="41">
        <v>0</v>
      </c>
      <c r="O39" s="40">
        <v>0</v>
      </c>
      <c r="P39" s="51">
        <v>0</v>
      </c>
    </row>
    <row r="40" spans="2:18" ht="14.7" thickBot="1" x14ac:dyDescent="0.55000000000000004">
      <c r="B40" s="9" t="s">
        <v>25</v>
      </c>
      <c r="C40" s="22">
        <v>0.312</v>
      </c>
      <c r="D40" s="22">
        <v>0.20800000000000002</v>
      </c>
      <c r="E40" s="21">
        <v>29.015999999999998</v>
      </c>
      <c r="F40" s="21">
        <v>19.344000000000001</v>
      </c>
      <c r="G40" s="29">
        <v>53.152941176470605</v>
      </c>
      <c r="H40" s="34">
        <v>53.152941176470605</v>
      </c>
      <c r="I40" s="40">
        <v>0</v>
      </c>
      <c r="J40" s="41">
        <v>0</v>
      </c>
      <c r="K40" s="40">
        <v>0</v>
      </c>
      <c r="L40" s="44">
        <v>0</v>
      </c>
      <c r="M40" s="40">
        <v>0</v>
      </c>
      <c r="N40" s="41">
        <v>0</v>
      </c>
      <c r="O40" s="40">
        <v>0</v>
      </c>
      <c r="P40" s="51">
        <v>0</v>
      </c>
    </row>
    <row r="41" spans="2:18" ht="14.7" thickBot="1" x14ac:dyDescent="0.55000000000000004">
      <c r="B41" s="18" t="s">
        <v>28</v>
      </c>
      <c r="C41" s="23">
        <v>0.52499999999999991</v>
      </c>
      <c r="D41" s="23">
        <v>0.17499999999999999</v>
      </c>
      <c r="E41" s="26">
        <v>48.824999999999989</v>
      </c>
      <c r="F41" s="26">
        <v>16.274999999999999</v>
      </c>
      <c r="G41" s="29">
        <v>81.664941176470577</v>
      </c>
      <c r="H41" s="34">
        <v>81.664941176470577</v>
      </c>
      <c r="I41" s="40">
        <v>0</v>
      </c>
      <c r="J41" s="41">
        <v>0</v>
      </c>
      <c r="K41" s="40">
        <v>0</v>
      </c>
      <c r="L41" s="44">
        <v>0</v>
      </c>
      <c r="M41" s="40">
        <v>0</v>
      </c>
      <c r="N41" s="41">
        <v>0</v>
      </c>
      <c r="O41" s="40">
        <v>0</v>
      </c>
      <c r="P41" s="51">
        <v>0</v>
      </c>
    </row>
    <row r="42" spans="2:18" x14ac:dyDescent="0.5"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</row>
    <row r="43" spans="2:18" ht="14.7" thickBot="1" x14ac:dyDescent="0.55000000000000004">
      <c r="B43" t="s">
        <v>53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2:18" ht="14.7" thickBot="1" x14ac:dyDescent="0.55000000000000004">
      <c r="B44" s="17" t="s">
        <v>27</v>
      </c>
      <c r="C44" s="21">
        <v>0.26</v>
      </c>
      <c r="D44" s="21">
        <v>0</v>
      </c>
      <c r="E44" s="21">
        <v>37.96</v>
      </c>
      <c r="F44" s="21">
        <v>0</v>
      </c>
      <c r="G44" s="29">
        <v>51.040588235294109</v>
      </c>
      <c r="H44" s="34">
        <v>51.040588235294109</v>
      </c>
      <c r="I44" s="40">
        <v>0</v>
      </c>
      <c r="J44" s="41">
        <v>0</v>
      </c>
      <c r="K44" s="40">
        <v>0</v>
      </c>
      <c r="L44" s="44">
        <v>0</v>
      </c>
      <c r="M44" s="40">
        <v>0</v>
      </c>
      <c r="N44" s="41">
        <v>0</v>
      </c>
      <c r="O44" s="40">
        <v>0</v>
      </c>
      <c r="P44" s="51">
        <v>0</v>
      </c>
    </row>
    <row r="45" spans="2:18" ht="14.7" thickBot="1" x14ac:dyDescent="0.55000000000000004">
      <c r="B45" s="9" t="s">
        <v>25</v>
      </c>
      <c r="C45" s="22">
        <v>0.312</v>
      </c>
      <c r="D45" s="22">
        <v>0.20800000000000002</v>
      </c>
      <c r="E45" s="21">
        <v>45.552</v>
      </c>
      <c r="F45" s="21">
        <v>30.368000000000002</v>
      </c>
      <c r="G45" s="29">
        <v>33.22058823529413</v>
      </c>
      <c r="H45" s="34">
        <v>33.22058823529413</v>
      </c>
      <c r="I45" s="40">
        <v>12.331411764705869</v>
      </c>
      <c r="J45" s="41">
        <v>0</v>
      </c>
      <c r="K45" s="40">
        <v>2.4662823529411737</v>
      </c>
      <c r="L45" s="44">
        <v>0</v>
      </c>
      <c r="M45" s="40">
        <v>7.34987238489484E-2</v>
      </c>
      <c r="N45" s="41">
        <v>0</v>
      </c>
      <c r="O45" s="40">
        <v>0.367493619244742</v>
      </c>
      <c r="P45" s="51">
        <v>0</v>
      </c>
      <c r="Q45" s="28"/>
      <c r="R45" s="28"/>
    </row>
    <row r="46" spans="2:18" ht="14.7" thickBot="1" x14ac:dyDescent="0.55000000000000004">
      <c r="B46" s="18" t="s">
        <v>28</v>
      </c>
      <c r="C46" s="23">
        <v>0.52499999999999991</v>
      </c>
      <c r="D46" s="23">
        <v>0.17499999999999999</v>
      </c>
      <c r="E46" s="26">
        <v>76.649999999999991</v>
      </c>
      <c r="F46" s="26">
        <v>25.549999999999997</v>
      </c>
      <c r="G46" s="29">
        <v>51.040588235294109</v>
      </c>
      <c r="H46" s="34">
        <v>51.040588235294109</v>
      </c>
      <c r="I46" s="40">
        <v>25.609411764705882</v>
      </c>
      <c r="J46" s="41">
        <v>0</v>
      </c>
      <c r="K46" s="40">
        <v>5.1218823529411761</v>
      </c>
      <c r="L46" s="44">
        <v>0</v>
      </c>
      <c r="M46" s="40">
        <v>0.15361014992094638</v>
      </c>
      <c r="N46" s="41">
        <v>0</v>
      </c>
      <c r="O46" s="40">
        <v>0.76805074960473185</v>
      </c>
      <c r="P46" s="51">
        <v>0</v>
      </c>
    </row>
    <row r="47" spans="2:18" x14ac:dyDescent="0.5"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spans="2:18" ht="14.7" thickBot="1" x14ac:dyDescent="0.55000000000000004">
      <c r="B48" t="s">
        <v>54</v>
      </c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</row>
    <row r="49" spans="2:16" ht="14.7" thickBot="1" x14ac:dyDescent="0.55000000000000004">
      <c r="B49" s="17" t="s">
        <v>27</v>
      </c>
      <c r="C49" s="21">
        <v>0.26</v>
      </c>
      <c r="D49" s="21">
        <v>0</v>
      </c>
      <c r="E49" s="21">
        <v>23.66</v>
      </c>
      <c r="F49" s="21">
        <v>0</v>
      </c>
      <c r="G49" s="29">
        <v>51.040588235294109</v>
      </c>
      <c r="H49" s="34">
        <v>51.040588235294109</v>
      </c>
      <c r="I49" s="40">
        <v>0</v>
      </c>
      <c r="J49" s="41">
        <v>0</v>
      </c>
      <c r="K49" s="40">
        <v>0</v>
      </c>
      <c r="L49" s="44">
        <v>0</v>
      </c>
      <c r="M49" s="40">
        <v>0</v>
      </c>
      <c r="N49" s="41">
        <v>0</v>
      </c>
      <c r="O49" s="40">
        <v>0</v>
      </c>
      <c r="P49" s="51">
        <v>0</v>
      </c>
    </row>
    <row r="50" spans="2:16" ht="14.7" thickBot="1" x14ac:dyDescent="0.55000000000000004">
      <c r="B50" s="9" t="s">
        <v>25</v>
      </c>
      <c r="C50" s="22">
        <v>0.312</v>
      </c>
      <c r="D50" s="22">
        <v>0.20800000000000002</v>
      </c>
      <c r="E50" s="21">
        <v>28.391999999999999</v>
      </c>
      <c r="F50" s="21">
        <v>18.928000000000001</v>
      </c>
      <c r="G50" s="29">
        <v>33.22058823529413</v>
      </c>
      <c r="H50" s="34">
        <v>33.22058823529413</v>
      </c>
      <c r="I50" s="40">
        <v>0</v>
      </c>
      <c r="J50" s="41">
        <v>0</v>
      </c>
      <c r="K50" s="40">
        <v>0</v>
      </c>
      <c r="L50" s="44">
        <v>0</v>
      </c>
      <c r="M50" s="40">
        <v>0</v>
      </c>
      <c r="N50" s="41">
        <v>0</v>
      </c>
      <c r="O50" s="40">
        <v>0</v>
      </c>
      <c r="P50" s="51">
        <v>0</v>
      </c>
    </row>
    <row r="51" spans="2:16" ht="14.7" thickBot="1" x14ac:dyDescent="0.55000000000000004">
      <c r="B51" s="18" t="s">
        <v>28</v>
      </c>
      <c r="C51" s="23">
        <v>0.52499999999999991</v>
      </c>
      <c r="D51" s="23">
        <v>0.17499999999999999</v>
      </c>
      <c r="E51" s="26">
        <v>47.774999999999991</v>
      </c>
      <c r="F51" s="26">
        <v>15.924999999999999</v>
      </c>
      <c r="G51" s="29">
        <v>51.040588235294109</v>
      </c>
      <c r="H51" s="34">
        <v>51.040588235294109</v>
      </c>
      <c r="I51" s="40">
        <v>0</v>
      </c>
      <c r="J51" s="41">
        <v>0</v>
      </c>
      <c r="K51" s="40">
        <v>0</v>
      </c>
      <c r="L51" s="44">
        <v>0</v>
      </c>
      <c r="M51" s="40">
        <v>0</v>
      </c>
      <c r="N51" s="41">
        <v>0</v>
      </c>
      <c r="O51" s="40">
        <v>0</v>
      </c>
      <c r="P51" s="51">
        <v>0</v>
      </c>
    </row>
    <row r="52" spans="2:16" x14ac:dyDescent="0.5"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</row>
    <row r="53" spans="2:16" ht="14.7" thickBot="1" x14ac:dyDescent="0.55000000000000004"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</row>
    <row r="54" spans="2:16" ht="14.7" thickBot="1" x14ac:dyDescent="0.55000000000000004">
      <c r="B54" s="17"/>
      <c r="C54" s="21"/>
      <c r="D54" s="21"/>
      <c r="E54" s="21"/>
      <c r="F54" s="21"/>
      <c r="G54" s="29"/>
      <c r="H54" s="34"/>
      <c r="I54" s="40"/>
      <c r="J54" s="41"/>
      <c r="K54" s="40"/>
      <c r="L54" s="44"/>
      <c r="M54" s="40"/>
      <c r="N54" s="41"/>
      <c r="O54" s="40"/>
      <c r="P54" s="51"/>
    </row>
    <row r="55" spans="2:16" ht="14.7" thickBot="1" x14ac:dyDescent="0.55000000000000004">
      <c r="B55" s="9"/>
      <c r="C55" s="22"/>
      <c r="D55" s="22"/>
      <c r="E55" s="21"/>
      <c r="F55" s="21"/>
      <c r="G55" s="29"/>
      <c r="H55" s="34"/>
      <c r="I55" s="40"/>
      <c r="J55" s="41"/>
      <c r="K55" s="40"/>
      <c r="L55" s="44"/>
      <c r="M55" s="40"/>
      <c r="N55" s="41"/>
      <c r="O55" s="40"/>
      <c r="P55" s="51"/>
    </row>
    <row r="56" spans="2:16" ht="14.7" thickBot="1" x14ac:dyDescent="0.55000000000000004">
      <c r="B56" s="18"/>
      <c r="C56" s="23"/>
      <c r="D56" s="23"/>
      <c r="E56" s="26"/>
      <c r="F56" s="26"/>
      <c r="G56" s="29"/>
      <c r="H56" s="34"/>
      <c r="I56" s="40"/>
      <c r="J56" s="41"/>
      <c r="K56" s="40"/>
      <c r="L56" s="44"/>
      <c r="M56" s="40"/>
      <c r="N56" s="41"/>
      <c r="O56" s="40"/>
      <c r="P56" s="51"/>
    </row>
    <row r="57" spans="2:16" x14ac:dyDescent="0.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</row>
    <row r="58" spans="2:16" ht="14.7" thickBot="1" x14ac:dyDescent="0.55000000000000004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</row>
    <row r="59" spans="2:16" ht="14.7" thickBot="1" x14ac:dyDescent="0.55000000000000004">
      <c r="B59" s="17"/>
      <c r="C59" s="21"/>
      <c r="D59" s="21"/>
      <c r="E59" s="21"/>
      <c r="F59" s="21"/>
      <c r="G59" s="29"/>
      <c r="H59" s="34"/>
      <c r="I59" s="40"/>
      <c r="J59" s="41"/>
      <c r="K59" s="40"/>
      <c r="L59" s="44"/>
      <c r="M59" s="40"/>
      <c r="N59" s="41"/>
      <c r="O59" s="40"/>
      <c r="P59" s="51"/>
    </row>
    <row r="60" spans="2:16" ht="14.7" thickBot="1" x14ac:dyDescent="0.55000000000000004">
      <c r="B60" s="9"/>
      <c r="C60" s="22"/>
      <c r="D60" s="22"/>
      <c r="E60" s="21"/>
      <c r="F60" s="21"/>
      <c r="G60" s="29"/>
      <c r="H60" s="34"/>
      <c r="I60" s="40"/>
      <c r="J60" s="41"/>
      <c r="K60" s="40"/>
      <c r="L60" s="44"/>
      <c r="M60" s="40"/>
      <c r="N60" s="41"/>
      <c r="O60" s="40"/>
      <c r="P60" s="51"/>
    </row>
    <row r="61" spans="2:16" ht="14.7" thickBot="1" x14ac:dyDescent="0.55000000000000004">
      <c r="B61" s="18"/>
      <c r="C61" s="23"/>
      <c r="D61" s="23"/>
      <c r="E61" s="26"/>
      <c r="F61" s="26"/>
      <c r="G61" s="29"/>
      <c r="H61" s="34"/>
      <c r="I61" s="40"/>
      <c r="J61" s="41"/>
      <c r="K61" s="40"/>
      <c r="L61" s="44"/>
      <c r="M61" s="40"/>
      <c r="N61" s="41"/>
      <c r="O61" s="40"/>
      <c r="P61" s="51"/>
    </row>
    <row r="62" spans="2:16" x14ac:dyDescent="0.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2:16" ht="14.7" thickBot="1" x14ac:dyDescent="0.55000000000000004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</row>
    <row r="64" spans="2:16" ht="14.7" thickBot="1" x14ac:dyDescent="0.55000000000000004">
      <c r="B64" s="17"/>
      <c r="C64" s="21"/>
      <c r="D64" s="21"/>
      <c r="E64" s="21"/>
      <c r="F64" s="21"/>
      <c r="G64" s="29"/>
      <c r="H64" s="34"/>
      <c r="I64" s="40"/>
      <c r="J64" s="41"/>
      <c r="K64" s="40"/>
      <c r="L64" s="44"/>
      <c r="M64" s="40"/>
      <c r="N64" s="41"/>
      <c r="O64" s="40"/>
      <c r="P64" s="51"/>
    </row>
    <row r="65" spans="2:16" ht="14.7" thickBot="1" x14ac:dyDescent="0.55000000000000004">
      <c r="B65" s="9"/>
      <c r="C65" s="22"/>
      <c r="D65" s="22"/>
      <c r="E65" s="21"/>
      <c r="F65" s="21"/>
      <c r="G65" s="29"/>
      <c r="H65" s="34"/>
      <c r="I65" s="40"/>
      <c r="J65" s="41"/>
      <c r="K65" s="40"/>
      <c r="L65" s="44"/>
      <c r="M65" s="40"/>
      <c r="N65" s="41"/>
      <c r="O65" s="40"/>
      <c r="P65" s="51"/>
    </row>
    <row r="66" spans="2:16" ht="14.7" thickBot="1" x14ac:dyDescent="0.55000000000000004">
      <c r="B66" s="18"/>
      <c r="C66" s="23"/>
      <c r="D66" s="23"/>
      <c r="E66" s="26"/>
      <c r="F66" s="26"/>
      <c r="G66" s="29"/>
      <c r="H66" s="34"/>
      <c r="I66" s="40"/>
      <c r="J66" s="41"/>
      <c r="K66" s="40"/>
      <c r="L66" s="44"/>
      <c r="M66" s="40"/>
      <c r="N66" s="41"/>
      <c r="O66" s="40"/>
      <c r="P66" s="51"/>
    </row>
    <row r="67" spans="2:16" x14ac:dyDescent="0.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</row>
    <row r="68" spans="2:16" ht="14.7" thickBot="1" x14ac:dyDescent="0.55000000000000004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</row>
    <row r="69" spans="2:16" ht="14.7" thickBot="1" x14ac:dyDescent="0.55000000000000004">
      <c r="B69" s="17"/>
      <c r="C69" s="21"/>
      <c r="D69" s="21"/>
      <c r="E69" s="21"/>
      <c r="F69" s="21"/>
      <c r="G69" s="29"/>
      <c r="H69" s="34"/>
      <c r="I69" s="40"/>
      <c r="J69" s="41"/>
      <c r="K69" s="40"/>
      <c r="L69" s="44"/>
      <c r="M69" s="40"/>
      <c r="N69" s="41"/>
      <c r="O69" s="40"/>
      <c r="P69" s="51"/>
    </row>
    <row r="70" spans="2:16" ht="14.7" thickBot="1" x14ac:dyDescent="0.55000000000000004">
      <c r="B70" s="9"/>
      <c r="C70" s="22"/>
      <c r="D70" s="22"/>
      <c r="E70" s="21"/>
      <c r="F70" s="21"/>
      <c r="G70" s="29"/>
      <c r="H70" s="34"/>
      <c r="I70" s="40"/>
      <c r="J70" s="41"/>
      <c r="K70" s="40"/>
      <c r="L70" s="44"/>
      <c r="M70" s="40"/>
      <c r="N70" s="41"/>
      <c r="O70" s="40"/>
      <c r="P70" s="51"/>
    </row>
    <row r="71" spans="2:16" ht="14.7" thickBot="1" x14ac:dyDescent="0.55000000000000004">
      <c r="B71" s="18"/>
      <c r="C71" s="23"/>
      <c r="D71" s="23"/>
      <c r="E71" s="26"/>
      <c r="F71" s="26"/>
      <c r="G71" s="29"/>
      <c r="H71" s="34"/>
      <c r="I71" s="40"/>
      <c r="J71" s="41"/>
      <c r="K71" s="40"/>
      <c r="L71" s="44"/>
      <c r="M71" s="40"/>
      <c r="N71" s="41"/>
      <c r="O71" s="40"/>
      <c r="P71" s="51"/>
    </row>
    <row r="72" spans="2:16" x14ac:dyDescent="0.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</row>
    <row r="73" spans="2:16" ht="14.7" thickBot="1" x14ac:dyDescent="0.55000000000000004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</row>
    <row r="74" spans="2:16" ht="14.7" thickBot="1" x14ac:dyDescent="0.55000000000000004">
      <c r="B74" s="17"/>
      <c r="C74" s="21"/>
      <c r="D74" s="21"/>
      <c r="E74" s="21"/>
      <c r="F74" s="21"/>
      <c r="G74" s="29"/>
      <c r="H74" s="34"/>
      <c r="I74" s="40"/>
      <c r="J74" s="41"/>
      <c r="K74" s="40"/>
      <c r="L74" s="44"/>
      <c r="M74" s="40"/>
      <c r="N74" s="41"/>
      <c r="O74" s="40"/>
      <c r="P74" s="51"/>
    </row>
    <row r="75" spans="2:16" ht="14.7" thickBot="1" x14ac:dyDescent="0.55000000000000004">
      <c r="B75" s="9"/>
      <c r="C75" s="22"/>
      <c r="D75" s="22"/>
      <c r="E75" s="21"/>
      <c r="F75" s="21"/>
      <c r="G75" s="29"/>
      <c r="H75" s="34"/>
      <c r="I75" s="40"/>
      <c r="J75" s="41"/>
      <c r="K75" s="40"/>
      <c r="L75" s="44"/>
      <c r="M75" s="40"/>
      <c r="N75" s="41"/>
      <c r="O75" s="40"/>
      <c r="P75" s="51"/>
    </row>
    <row r="76" spans="2:16" ht="14.7" thickBot="1" x14ac:dyDescent="0.55000000000000004">
      <c r="B76" s="18"/>
      <c r="C76" s="23"/>
      <c r="D76" s="23"/>
      <c r="E76" s="26"/>
      <c r="F76" s="26"/>
      <c r="G76" s="29"/>
      <c r="H76" s="34"/>
      <c r="I76" s="40"/>
      <c r="J76" s="41"/>
      <c r="K76" s="40"/>
      <c r="L76" s="44"/>
      <c r="M76" s="40"/>
      <c r="N76" s="41"/>
      <c r="O76" s="40"/>
      <c r="P76" s="51"/>
    </row>
    <row r="77" spans="2:16" x14ac:dyDescent="0.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</row>
    <row r="78" spans="2:16" ht="14.7" thickBot="1" x14ac:dyDescent="0.55000000000000004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</row>
    <row r="79" spans="2:16" ht="14.7" thickBot="1" x14ac:dyDescent="0.55000000000000004">
      <c r="B79" s="17"/>
      <c r="C79" s="21"/>
      <c r="D79" s="21"/>
      <c r="E79" s="21"/>
      <c r="F79" s="21"/>
      <c r="G79" s="29"/>
      <c r="H79" s="34"/>
      <c r="I79" s="40"/>
      <c r="J79" s="41"/>
      <c r="K79" s="40"/>
      <c r="L79" s="44"/>
      <c r="M79" s="40"/>
      <c r="N79" s="41"/>
      <c r="O79" s="40"/>
      <c r="P79" s="51"/>
    </row>
    <row r="80" spans="2:16" ht="14.7" thickBot="1" x14ac:dyDescent="0.55000000000000004">
      <c r="B80" s="9"/>
      <c r="C80" s="22"/>
      <c r="D80" s="22"/>
      <c r="E80" s="21"/>
      <c r="F80" s="21"/>
      <c r="G80" s="29"/>
      <c r="H80" s="34"/>
      <c r="I80" s="40"/>
      <c r="J80" s="41"/>
      <c r="K80" s="40"/>
      <c r="L80" s="44"/>
      <c r="M80" s="40"/>
      <c r="N80" s="41"/>
      <c r="O80" s="40"/>
      <c r="P80" s="51"/>
    </row>
    <row r="81" spans="2:16" ht="14.7" thickBot="1" x14ac:dyDescent="0.55000000000000004">
      <c r="B81" s="18"/>
      <c r="C81" s="23"/>
      <c r="D81" s="23"/>
      <c r="E81" s="26"/>
      <c r="F81" s="26"/>
      <c r="G81" s="29"/>
      <c r="H81" s="34"/>
      <c r="I81" s="40"/>
      <c r="J81" s="41"/>
      <c r="K81" s="40"/>
      <c r="L81" s="44"/>
      <c r="M81" s="40"/>
      <c r="N81" s="41"/>
      <c r="O81" s="40"/>
      <c r="P81" s="51"/>
    </row>
    <row r="82" spans="2:16" x14ac:dyDescent="0.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</row>
    <row r="83" spans="2:16" ht="14.7" thickBot="1" x14ac:dyDescent="0.55000000000000004">
      <c r="B83" t="s">
        <v>61</v>
      </c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</row>
    <row r="84" spans="2:16" ht="14.7" thickBot="1" x14ac:dyDescent="0.55000000000000004">
      <c r="B84" s="17" t="s">
        <v>24</v>
      </c>
      <c r="C84" s="21">
        <v>0.48750000000000004</v>
      </c>
      <c r="D84" s="21">
        <v>0.16250000000000001</v>
      </c>
      <c r="E84" s="21">
        <v>78.487500000000011</v>
      </c>
      <c r="F84" s="21">
        <v>26.162500000000001</v>
      </c>
      <c r="G84" s="29">
        <v>102.08117647058822</v>
      </c>
      <c r="H84" s="34">
        <v>102.08117647058822</v>
      </c>
      <c r="I84" s="40">
        <v>0</v>
      </c>
      <c r="J84" s="41">
        <v>0</v>
      </c>
      <c r="K84" s="40">
        <v>0</v>
      </c>
      <c r="L84" s="44">
        <v>0</v>
      </c>
      <c r="M84" s="40">
        <v>0</v>
      </c>
      <c r="N84" s="41">
        <v>0</v>
      </c>
      <c r="O84" s="40">
        <v>0</v>
      </c>
      <c r="P84" s="51">
        <v>0</v>
      </c>
    </row>
    <row r="85" spans="2:16" ht="14.7" thickBot="1" x14ac:dyDescent="0.55000000000000004">
      <c r="B85" s="9" t="s">
        <v>25</v>
      </c>
      <c r="C85" s="22">
        <v>0.21</v>
      </c>
      <c r="D85" s="22">
        <v>0.13999999999999999</v>
      </c>
      <c r="E85" s="21">
        <v>33.81</v>
      </c>
      <c r="F85" s="21">
        <v>22.54</v>
      </c>
      <c r="G85" s="29">
        <v>33.22058823529413</v>
      </c>
      <c r="H85" s="34">
        <v>33.22058823529413</v>
      </c>
      <c r="I85" s="40">
        <v>0.58941176470587209</v>
      </c>
      <c r="J85" s="41">
        <v>0</v>
      </c>
      <c r="K85" s="40">
        <v>0.11788235294117441</v>
      </c>
      <c r="L85" s="44">
        <v>0</v>
      </c>
      <c r="M85" s="40">
        <v>3.4937678232893174E-3</v>
      </c>
      <c r="N85" s="41">
        <v>0</v>
      </c>
      <c r="O85" s="40">
        <v>1.7468839116446588E-2</v>
      </c>
      <c r="P85" s="51">
        <v>0</v>
      </c>
    </row>
    <row r="86" spans="2:16" ht="14.7" thickBot="1" x14ac:dyDescent="0.55000000000000004">
      <c r="B86" s="18" t="s">
        <v>24</v>
      </c>
      <c r="C86" s="23">
        <v>0.48750000000000004</v>
      </c>
      <c r="D86" s="23">
        <v>0.16250000000000001</v>
      </c>
      <c r="E86" s="26">
        <v>78.487500000000011</v>
      </c>
      <c r="F86" s="26">
        <v>26.162500000000001</v>
      </c>
      <c r="G86" s="29">
        <v>102.08117647058822</v>
      </c>
      <c r="H86" s="34">
        <v>102.08117647058822</v>
      </c>
      <c r="I86" s="40">
        <v>0</v>
      </c>
      <c r="J86" s="41">
        <v>0</v>
      </c>
      <c r="K86" s="40">
        <v>0</v>
      </c>
      <c r="L86" s="44">
        <v>0</v>
      </c>
      <c r="M86" s="40">
        <v>0</v>
      </c>
      <c r="N86" s="41">
        <v>0</v>
      </c>
      <c r="O86" s="40">
        <v>0</v>
      </c>
      <c r="P86" s="51">
        <v>0</v>
      </c>
    </row>
    <row r="87" spans="2:16" x14ac:dyDescent="0.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</row>
    <row r="88" spans="2:16" ht="14.7" thickBot="1" x14ac:dyDescent="0.55000000000000004">
      <c r="B88" t="s">
        <v>62</v>
      </c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</row>
    <row r="89" spans="2:16" ht="14.7" thickBot="1" x14ac:dyDescent="0.55000000000000004">
      <c r="B89" s="17" t="s">
        <v>27</v>
      </c>
      <c r="C89" s="21">
        <v>0.26</v>
      </c>
      <c r="D89" s="21">
        <v>0</v>
      </c>
      <c r="E89" s="21">
        <v>29.12</v>
      </c>
      <c r="F89" s="21">
        <v>0</v>
      </c>
      <c r="G89" s="29">
        <v>51.040588235294109</v>
      </c>
      <c r="H89" s="34">
        <v>51.040588235294109</v>
      </c>
      <c r="I89" s="40">
        <v>0</v>
      </c>
      <c r="J89" s="41">
        <v>0</v>
      </c>
      <c r="K89" s="40">
        <v>0</v>
      </c>
      <c r="L89" s="44">
        <v>0</v>
      </c>
      <c r="M89" s="40">
        <v>0</v>
      </c>
      <c r="N89" s="41">
        <v>0</v>
      </c>
      <c r="O89" s="40">
        <v>0</v>
      </c>
      <c r="P89" s="51">
        <v>0</v>
      </c>
    </row>
    <row r="90" spans="2:16" ht="14.7" thickBot="1" x14ac:dyDescent="0.55000000000000004">
      <c r="B90" s="9" t="s">
        <v>25</v>
      </c>
      <c r="C90" s="22">
        <v>0.312</v>
      </c>
      <c r="D90" s="22">
        <v>0.20800000000000002</v>
      </c>
      <c r="E90" s="21">
        <v>34.944000000000003</v>
      </c>
      <c r="F90" s="21">
        <v>23.296000000000003</v>
      </c>
      <c r="G90" s="29">
        <v>33.22058823529413</v>
      </c>
      <c r="H90" s="34">
        <v>33.22058823529413</v>
      </c>
      <c r="I90" s="40">
        <v>1.7234117647058724</v>
      </c>
      <c r="J90" s="41">
        <v>0</v>
      </c>
      <c r="K90" s="40">
        <v>0.3446823529411745</v>
      </c>
      <c r="L90" s="44">
        <v>0</v>
      </c>
      <c r="M90" s="40">
        <v>1.0221004098676234E-2</v>
      </c>
      <c r="N90" s="41">
        <v>0</v>
      </c>
      <c r="O90" s="40">
        <v>5.110502049338117E-2</v>
      </c>
      <c r="P90" s="51">
        <v>0</v>
      </c>
    </row>
    <row r="91" spans="2:16" ht="14.7" thickBot="1" x14ac:dyDescent="0.55000000000000004">
      <c r="B91" s="18" t="s">
        <v>28</v>
      </c>
      <c r="C91" s="23">
        <v>0.52499999999999991</v>
      </c>
      <c r="D91" s="23">
        <v>0.17499999999999999</v>
      </c>
      <c r="E91" s="26">
        <v>58.79999999999999</v>
      </c>
      <c r="F91" s="26">
        <v>19.599999999999998</v>
      </c>
      <c r="G91" s="29">
        <v>51.040588235294109</v>
      </c>
      <c r="H91" s="34">
        <v>51.040588235294109</v>
      </c>
      <c r="I91" s="40">
        <v>7.7594117647058809</v>
      </c>
      <c r="J91" s="41">
        <v>0</v>
      </c>
      <c r="K91" s="40">
        <v>1.5518823529411763</v>
      </c>
      <c r="L91" s="44">
        <v>0</v>
      </c>
      <c r="M91" s="40">
        <v>4.6148735091546197E-2</v>
      </c>
      <c r="N91" s="41">
        <v>0</v>
      </c>
      <c r="O91" s="40">
        <v>0.230743675457731</v>
      </c>
      <c r="P91" s="51">
        <v>0</v>
      </c>
    </row>
    <row r="92" spans="2:16" x14ac:dyDescent="0.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</row>
    <row r="93" spans="2:16" ht="14.7" thickBot="1" x14ac:dyDescent="0.55000000000000004">
      <c r="B93" t="s">
        <v>63</v>
      </c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</row>
    <row r="94" spans="2:16" ht="14.7" thickBot="1" x14ac:dyDescent="0.55000000000000004">
      <c r="B94" s="17" t="s">
        <v>67</v>
      </c>
      <c r="C94" s="21"/>
      <c r="D94" s="21"/>
      <c r="E94" s="21"/>
      <c r="F94" s="21"/>
      <c r="G94" s="29"/>
      <c r="H94" s="34"/>
      <c r="I94" s="40"/>
      <c r="J94" s="41"/>
      <c r="K94" s="40"/>
      <c r="L94" s="44"/>
      <c r="M94" s="40"/>
      <c r="N94" s="41"/>
      <c r="O94" s="40"/>
      <c r="P94" s="51"/>
    </row>
    <row r="95" spans="2:16" ht="14.7" thickBot="1" x14ac:dyDescent="0.55000000000000004">
      <c r="B95" s="17" t="s">
        <v>67</v>
      </c>
      <c r="C95" s="22"/>
      <c r="D95" s="22"/>
      <c r="E95" s="21"/>
      <c r="F95" s="21"/>
      <c r="G95" s="29"/>
      <c r="H95" s="34"/>
      <c r="I95" s="40"/>
      <c r="J95" s="41"/>
      <c r="K95" s="40"/>
      <c r="L95" s="44"/>
      <c r="M95" s="40"/>
      <c r="N95" s="41"/>
      <c r="O95" s="40"/>
      <c r="P95" s="51"/>
    </row>
    <row r="96" spans="2:16" ht="14.7" thickBot="1" x14ac:dyDescent="0.55000000000000004">
      <c r="B96" s="17" t="s">
        <v>67</v>
      </c>
      <c r="C96" s="23"/>
      <c r="D96" s="23"/>
      <c r="E96" s="26"/>
      <c r="F96" s="26"/>
      <c r="G96" s="29"/>
      <c r="H96" s="34"/>
      <c r="I96" s="40"/>
      <c r="J96" s="41"/>
      <c r="K96" s="40"/>
      <c r="L96" s="44"/>
      <c r="M96" s="40"/>
      <c r="N96" s="41"/>
      <c r="O96" s="40"/>
      <c r="P96" s="51"/>
    </row>
    <row r="97" spans="2:16" x14ac:dyDescent="0.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</row>
    <row r="98" spans="2:16" ht="14.7" thickBot="1" x14ac:dyDescent="0.55000000000000004">
      <c r="B98" t="s">
        <v>64</v>
      </c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</row>
    <row r="99" spans="2:16" ht="14.7" thickBot="1" x14ac:dyDescent="0.55000000000000004">
      <c r="B99" s="17" t="s">
        <v>27</v>
      </c>
      <c r="C99" s="21">
        <v>0.26</v>
      </c>
      <c r="D99" s="21">
        <v>0</v>
      </c>
      <c r="E99" s="21">
        <v>64.22</v>
      </c>
      <c r="F99" s="21">
        <v>0</v>
      </c>
      <c r="G99" s="29">
        <v>102.08117647058822</v>
      </c>
      <c r="H99" s="34">
        <v>102.08117647058822</v>
      </c>
      <c r="I99" s="40">
        <v>0</v>
      </c>
      <c r="J99" s="41">
        <v>0</v>
      </c>
      <c r="K99" s="40">
        <v>0</v>
      </c>
      <c r="L99" s="44">
        <v>0</v>
      </c>
      <c r="M99" s="40">
        <v>0</v>
      </c>
      <c r="N99" s="41">
        <v>0</v>
      </c>
      <c r="O99" s="40">
        <v>0</v>
      </c>
      <c r="P99" s="51">
        <v>0</v>
      </c>
    </row>
    <row r="100" spans="2:16" ht="14.7" thickBot="1" x14ac:dyDescent="0.55000000000000004">
      <c r="B100" s="9" t="s">
        <v>25</v>
      </c>
      <c r="C100" s="22">
        <v>0.312</v>
      </c>
      <c r="D100" s="22">
        <v>0.20800000000000002</v>
      </c>
      <c r="E100" s="21">
        <v>77.063999999999993</v>
      </c>
      <c r="F100" s="21">
        <v>51.376000000000005</v>
      </c>
      <c r="G100" s="29">
        <v>66.44117647058826</v>
      </c>
      <c r="H100" s="34">
        <v>66.44117647058826</v>
      </c>
      <c r="I100" s="40">
        <v>10.622823529411733</v>
      </c>
      <c r="J100" s="41">
        <v>0</v>
      </c>
      <c r="K100" s="40">
        <v>1.0622823529411733</v>
      </c>
      <c r="L100" s="44">
        <v>0</v>
      </c>
      <c r="M100" s="40">
        <v>3.1553118900314023E-2</v>
      </c>
      <c r="N100" s="41">
        <v>0</v>
      </c>
      <c r="O100" s="40">
        <v>0.31553118900313998</v>
      </c>
      <c r="P100" s="51">
        <v>0</v>
      </c>
    </row>
    <row r="101" spans="2:16" ht="14.7" thickBot="1" x14ac:dyDescent="0.55000000000000004">
      <c r="B101" s="18" t="s">
        <v>28</v>
      </c>
      <c r="C101" s="23">
        <v>0.52499999999999991</v>
      </c>
      <c r="D101" s="23">
        <v>0.17499999999999999</v>
      </c>
      <c r="E101" s="26">
        <v>129.67499999999998</v>
      </c>
      <c r="F101" s="26">
        <v>43.224999999999994</v>
      </c>
      <c r="G101" s="29">
        <v>102.08117647058822</v>
      </c>
      <c r="H101" s="34">
        <v>102.08117647058822</v>
      </c>
      <c r="I101" s="40">
        <v>27.593823529411765</v>
      </c>
      <c r="J101" s="41">
        <v>0</v>
      </c>
      <c r="K101" s="40">
        <v>2.7593823529411763</v>
      </c>
      <c r="L101" s="44">
        <v>0</v>
      </c>
      <c r="M101" s="40">
        <v>8.2290594134616452E-2</v>
      </c>
      <c r="N101" s="41">
        <v>0</v>
      </c>
      <c r="O101" s="40">
        <v>0.82290594134616457</v>
      </c>
      <c r="P101" s="51">
        <v>0</v>
      </c>
    </row>
    <row r="102" spans="2:16" x14ac:dyDescent="0.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</row>
    <row r="103" spans="2:16" ht="14.7" thickBot="1" x14ac:dyDescent="0.55000000000000004">
      <c r="B103" t="s">
        <v>65</v>
      </c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</row>
    <row r="104" spans="2:16" ht="14.7" thickBot="1" x14ac:dyDescent="0.55000000000000004">
      <c r="B104" s="17" t="s">
        <v>27</v>
      </c>
      <c r="C104" s="21">
        <v>0.26</v>
      </c>
      <c r="D104" s="21">
        <v>0</v>
      </c>
      <c r="E104" s="21">
        <v>45.5</v>
      </c>
      <c r="F104" s="21">
        <v>0</v>
      </c>
      <c r="G104" s="29">
        <v>91.873058823529405</v>
      </c>
      <c r="H104" s="34">
        <v>91.873058823529405</v>
      </c>
      <c r="I104" s="40">
        <v>0</v>
      </c>
      <c r="J104" s="41">
        <v>0</v>
      </c>
      <c r="K104" s="40">
        <v>0</v>
      </c>
      <c r="L104" s="44">
        <v>0</v>
      </c>
      <c r="M104" s="40">
        <v>0</v>
      </c>
      <c r="N104" s="41">
        <v>0</v>
      </c>
      <c r="O104" s="40">
        <v>0</v>
      </c>
      <c r="P104" s="51">
        <v>0</v>
      </c>
    </row>
    <row r="105" spans="2:16" ht="14.7" thickBot="1" x14ac:dyDescent="0.55000000000000004">
      <c r="B105" s="9" t="s">
        <v>25</v>
      </c>
      <c r="C105" s="22">
        <v>0.312</v>
      </c>
      <c r="D105" s="22">
        <v>0.20800000000000002</v>
      </c>
      <c r="E105" s="21">
        <v>54.6</v>
      </c>
      <c r="F105" s="21">
        <v>36.400000000000006</v>
      </c>
      <c r="G105" s="29">
        <v>59.797058823529433</v>
      </c>
      <c r="H105" s="34">
        <v>59.797058823529433</v>
      </c>
      <c r="I105" s="40">
        <v>0</v>
      </c>
      <c r="J105" s="41">
        <v>0</v>
      </c>
      <c r="K105" s="40">
        <v>0</v>
      </c>
      <c r="L105" s="44">
        <v>0</v>
      </c>
      <c r="M105" s="40">
        <v>0</v>
      </c>
      <c r="N105" s="41">
        <v>0</v>
      </c>
      <c r="O105" s="40">
        <v>0</v>
      </c>
      <c r="P105" s="51">
        <v>0</v>
      </c>
    </row>
    <row r="106" spans="2:16" ht="14.7" thickBot="1" x14ac:dyDescent="0.55000000000000004">
      <c r="B106" s="18" t="s">
        <v>28</v>
      </c>
      <c r="C106" s="23">
        <v>0.52499999999999991</v>
      </c>
      <c r="D106" s="23">
        <v>0.17499999999999999</v>
      </c>
      <c r="E106" s="26">
        <v>91.874999999999986</v>
      </c>
      <c r="F106" s="26">
        <v>30.624999999999996</v>
      </c>
      <c r="G106" s="29">
        <v>91.873058823529405</v>
      </c>
      <c r="H106" s="34">
        <v>91.873058823529405</v>
      </c>
      <c r="I106" s="40">
        <v>1.9411764705807855E-3</v>
      </c>
      <c r="J106" s="41">
        <v>0</v>
      </c>
      <c r="K106" s="40">
        <v>2.1568627450897616E-4</v>
      </c>
      <c r="L106" s="44">
        <v>0</v>
      </c>
      <c r="M106" s="40">
        <v>6.3907076333968855E-6</v>
      </c>
      <c r="N106" s="41">
        <v>0</v>
      </c>
      <c r="O106" s="40">
        <v>5.7516368700571968E-5</v>
      </c>
      <c r="P106" s="51">
        <v>0</v>
      </c>
    </row>
    <row r="107" spans="2:16" x14ac:dyDescent="0.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</row>
    <row r="108" spans="2:16" ht="14.7" thickBot="1" x14ac:dyDescent="0.55000000000000004">
      <c r="B108" t="s">
        <v>66</v>
      </c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</row>
    <row r="109" spans="2:16" ht="14.7" thickBot="1" x14ac:dyDescent="0.55000000000000004">
      <c r="B109" s="17" t="s">
        <v>27</v>
      </c>
      <c r="C109" s="21">
        <v>0.26</v>
      </c>
      <c r="D109" s="21">
        <v>0</v>
      </c>
      <c r="E109" s="21">
        <v>96.460000000000008</v>
      </c>
      <c r="F109" s="21">
        <v>0</v>
      </c>
      <c r="G109" s="29">
        <v>81.664941176470577</v>
      </c>
      <c r="H109" s="34">
        <v>81.664941176470577</v>
      </c>
      <c r="I109" s="40">
        <v>14.79505882352943</v>
      </c>
      <c r="J109" s="41">
        <v>0</v>
      </c>
      <c r="K109" s="40">
        <v>1.8493823529411788</v>
      </c>
      <c r="L109" s="44">
        <v>0</v>
      </c>
      <c r="M109" s="40">
        <v>5.5034063031316992E-2</v>
      </c>
      <c r="N109" s="41">
        <v>0</v>
      </c>
      <c r="O109" s="40">
        <v>0.44027250425053593</v>
      </c>
      <c r="P109" s="51">
        <v>0</v>
      </c>
    </row>
    <row r="110" spans="2:16" ht="14.7" thickBot="1" x14ac:dyDescent="0.55000000000000004">
      <c r="B110" s="9" t="s">
        <v>25</v>
      </c>
      <c r="C110" s="22">
        <v>0.312</v>
      </c>
      <c r="D110" s="22">
        <v>0.20800000000000002</v>
      </c>
      <c r="E110" s="21">
        <v>115.752</v>
      </c>
      <c r="F110" s="21">
        <v>77.168000000000006</v>
      </c>
      <c r="G110" s="29">
        <v>53.152941176470605</v>
      </c>
      <c r="H110" s="34">
        <v>53.152941176470605</v>
      </c>
      <c r="I110" s="40">
        <v>62.59905882352939</v>
      </c>
      <c r="J110" s="41">
        <v>24.015058823529401</v>
      </c>
      <c r="K110" s="40">
        <v>7.8248823529411737</v>
      </c>
      <c r="L110" s="44">
        <v>3.0018823529411751</v>
      </c>
      <c r="M110" s="40">
        <v>0.23622501362581808</v>
      </c>
      <c r="N110" s="41">
        <v>8.9573955923468368E-2</v>
      </c>
      <c r="O110" s="40">
        <v>1.8898001090065446</v>
      </c>
      <c r="P110" s="51">
        <v>0.71659164738774694</v>
      </c>
    </row>
    <row r="111" spans="2:16" ht="14.7" thickBot="1" x14ac:dyDescent="0.55000000000000004">
      <c r="B111" s="18" t="s">
        <v>28</v>
      </c>
      <c r="C111" s="23">
        <v>0.52499999999999991</v>
      </c>
      <c r="D111" s="23">
        <v>0.17499999999999999</v>
      </c>
      <c r="E111" s="26">
        <v>194.77499999999998</v>
      </c>
      <c r="F111" s="26">
        <v>64.924999999999997</v>
      </c>
      <c r="G111" s="29">
        <v>81.664941176470577</v>
      </c>
      <c r="H111" s="34">
        <v>81.664941176470577</v>
      </c>
      <c r="I111" s="40">
        <v>113.1100588235294</v>
      </c>
      <c r="J111" s="41">
        <v>0</v>
      </c>
      <c r="K111" s="40">
        <v>14.138757352941175</v>
      </c>
      <c r="L111" s="44">
        <v>0</v>
      </c>
      <c r="M111" s="40">
        <v>0.43367719555092132</v>
      </c>
      <c r="N111" s="41">
        <v>0</v>
      </c>
      <c r="O111" s="40">
        <v>3.4694175644073706</v>
      </c>
      <c r="P111" s="51">
        <v>0</v>
      </c>
    </row>
    <row r="112" spans="2:16" x14ac:dyDescent="0.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</row>
    <row r="113" spans="2:16" ht="14.7" thickBot="1" x14ac:dyDescent="0.55000000000000004">
      <c r="B113" t="s">
        <v>68</v>
      </c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</row>
    <row r="114" spans="2:16" ht="14.7" thickBot="1" x14ac:dyDescent="0.55000000000000004">
      <c r="B114" s="17" t="s">
        <v>27</v>
      </c>
      <c r="C114" s="21">
        <v>0.26</v>
      </c>
      <c r="D114" s="21">
        <v>0</v>
      </c>
      <c r="E114" s="21">
        <v>127.4</v>
      </c>
      <c r="F114" s="21">
        <v>0</v>
      </c>
      <c r="G114" s="29">
        <v>117.39335294117646</v>
      </c>
      <c r="H114" s="34">
        <v>117.39335294117646</v>
      </c>
      <c r="I114" s="40">
        <v>10.006647058823546</v>
      </c>
      <c r="J114" s="41">
        <v>0</v>
      </c>
      <c r="K114" s="40">
        <v>0.87014322250639531</v>
      </c>
      <c r="L114" s="44">
        <v>0</v>
      </c>
      <c r="M114" s="40">
        <v>2.5834367646946976E-2</v>
      </c>
      <c r="N114" s="41">
        <v>0</v>
      </c>
      <c r="O114" s="40">
        <v>0.29709522793989024</v>
      </c>
      <c r="P114" s="51">
        <v>0</v>
      </c>
    </row>
    <row r="115" spans="2:16" ht="14.7" thickBot="1" x14ac:dyDescent="0.55000000000000004">
      <c r="B115" s="9" t="s">
        <v>25</v>
      </c>
      <c r="C115" s="22">
        <v>0.312</v>
      </c>
      <c r="D115" s="22">
        <v>0.20800000000000002</v>
      </c>
      <c r="E115" s="21">
        <v>152.88</v>
      </c>
      <c r="F115" s="21">
        <v>101.92000000000002</v>
      </c>
      <c r="G115" s="29">
        <v>76.407352941176498</v>
      </c>
      <c r="H115" s="34">
        <v>76.407352941176498</v>
      </c>
      <c r="I115" s="40">
        <v>76.472647058823497</v>
      </c>
      <c r="J115" s="41">
        <v>25.512647058823518</v>
      </c>
      <c r="K115" s="40">
        <v>6.6497953964194343</v>
      </c>
      <c r="L115" s="44">
        <v>2.2184910485933496</v>
      </c>
      <c r="M115" s="40">
        <v>0.20017368078552641</v>
      </c>
      <c r="N115" s="41">
        <v>6.6075497230727365E-2</v>
      </c>
      <c r="O115" s="40">
        <v>2.3019973290335538</v>
      </c>
      <c r="P115" s="51">
        <v>0.75986821815336469</v>
      </c>
    </row>
    <row r="116" spans="2:16" ht="14.7" thickBot="1" x14ac:dyDescent="0.55000000000000004">
      <c r="B116" s="18" t="s">
        <v>28</v>
      </c>
      <c r="C116" s="23">
        <v>0.52499999999999991</v>
      </c>
      <c r="D116" s="23">
        <v>0.17499999999999999</v>
      </c>
      <c r="E116" s="26">
        <v>257.24999999999994</v>
      </c>
      <c r="F116" s="26">
        <v>85.75</v>
      </c>
      <c r="G116" s="29">
        <v>117.39335294117646</v>
      </c>
      <c r="H116" s="34">
        <v>117.39335294117646</v>
      </c>
      <c r="I116" s="40">
        <v>139.85664705882348</v>
      </c>
      <c r="J116" s="41">
        <v>0</v>
      </c>
      <c r="K116" s="40">
        <v>12.161447570332477</v>
      </c>
      <c r="L116" s="44">
        <v>0</v>
      </c>
      <c r="M116" s="40">
        <v>0.37114287625706022</v>
      </c>
      <c r="N116" s="41">
        <v>0</v>
      </c>
      <c r="O116" s="40">
        <v>4.2681430769561928</v>
      </c>
      <c r="P116" s="51">
        <v>0</v>
      </c>
    </row>
    <row r="117" spans="2:16" x14ac:dyDescent="0.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</row>
    <row r="118" spans="2:16" ht="14.7" thickBot="1" x14ac:dyDescent="0.55000000000000004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</row>
    <row r="119" spans="2:16" ht="14.7" thickBot="1" x14ac:dyDescent="0.55000000000000004">
      <c r="B119" s="17"/>
      <c r="C119" s="21"/>
      <c r="D119" s="21"/>
      <c r="E119" s="21"/>
      <c r="F119" s="21"/>
      <c r="G119" s="29"/>
      <c r="H119" s="34"/>
      <c r="I119" s="40"/>
      <c r="J119" s="41"/>
      <c r="K119" s="40"/>
      <c r="L119" s="44"/>
      <c r="M119" s="40"/>
      <c r="N119" s="41"/>
      <c r="O119" s="40"/>
      <c r="P119" s="51"/>
    </row>
    <row r="120" spans="2:16" ht="14.7" thickBot="1" x14ac:dyDescent="0.55000000000000004">
      <c r="B120" s="9"/>
      <c r="C120" s="22"/>
      <c r="D120" s="22"/>
      <c r="E120" s="21"/>
      <c r="F120" s="21"/>
      <c r="G120" s="29"/>
      <c r="H120" s="34"/>
      <c r="I120" s="40"/>
      <c r="J120" s="41"/>
      <c r="K120" s="40"/>
      <c r="L120" s="44"/>
      <c r="M120" s="40"/>
      <c r="N120" s="41"/>
      <c r="O120" s="40"/>
      <c r="P120" s="51"/>
    </row>
    <row r="121" spans="2:16" ht="14.7" thickBot="1" x14ac:dyDescent="0.55000000000000004">
      <c r="B121" s="18"/>
      <c r="C121" s="23"/>
      <c r="D121" s="23"/>
      <c r="E121" s="26"/>
      <c r="F121" s="26"/>
      <c r="G121" s="29"/>
      <c r="H121" s="34"/>
      <c r="I121" s="40"/>
      <c r="J121" s="41"/>
      <c r="K121" s="40"/>
      <c r="L121" s="44"/>
      <c r="M121" s="40"/>
      <c r="N121" s="41"/>
      <c r="O121" s="40"/>
      <c r="P121" s="51"/>
    </row>
    <row r="122" spans="2:16" x14ac:dyDescent="0.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</row>
    <row r="123" spans="2:16" ht="14.7" thickBot="1" x14ac:dyDescent="0.55000000000000004">
      <c r="B123" t="s">
        <v>70</v>
      </c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</row>
    <row r="124" spans="2:16" ht="14.7" thickBot="1" x14ac:dyDescent="0.55000000000000004">
      <c r="B124" s="17" t="s">
        <v>27</v>
      </c>
      <c r="C124" s="21">
        <v>0.26</v>
      </c>
      <c r="D124" s="21">
        <v>0</v>
      </c>
      <c r="E124" s="21">
        <v>26.78</v>
      </c>
      <c r="F124" s="21">
        <v>0</v>
      </c>
      <c r="G124" s="29">
        <v>76.560882352941164</v>
      </c>
      <c r="H124" s="34">
        <v>76.560882352941164</v>
      </c>
      <c r="I124" s="40">
        <v>0</v>
      </c>
      <c r="J124" s="41">
        <v>0</v>
      </c>
      <c r="K124" s="40">
        <v>0</v>
      </c>
      <c r="L124" s="44">
        <v>0</v>
      </c>
      <c r="M124" s="40">
        <v>0</v>
      </c>
      <c r="N124" s="41">
        <v>0</v>
      </c>
      <c r="O124" s="40">
        <v>0</v>
      </c>
      <c r="P124" s="51">
        <v>0</v>
      </c>
    </row>
    <row r="125" spans="2:16" ht="14.7" thickBot="1" x14ac:dyDescent="0.55000000000000004">
      <c r="B125" s="9" t="s">
        <v>25</v>
      </c>
      <c r="C125" s="22">
        <v>0.312</v>
      </c>
      <c r="D125" s="22">
        <v>0.20800000000000002</v>
      </c>
      <c r="E125" s="21">
        <v>32.136000000000003</v>
      </c>
      <c r="F125" s="21">
        <v>21.424000000000003</v>
      </c>
      <c r="G125" s="29">
        <v>49.830882352941195</v>
      </c>
      <c r="H125" s="34">
        <v>49.830882352941195</v>
      </c>
      <c r="I125" s="40">
        <v>0</v>
      </c>
      <c r="J125" s="41">
        <v>0</v>
      </c>
      <c r="K125" s="40">
        <v>0</v>
      </c>
      <c r="L125" s="44">
        <v>0</v>
      </c>
      <c r="M125" s="40">
        <v>0</v>
      </c>
      <c r="N125" s="41">
        <v>0</v>
      </c>
      <c r="O125" s="40">
        <v>0</v>
      </c>
      <c r="P125" s="51">
        <v>0</v>
      </c>
    </row>
    <row r="126" spans="2:16" ht="14.7" thickBot="1" x14ac:dyDescent="0.55000000000000004">
      <c r="B126" s="18" t="s">
        <v>28</v>
      </c>
      <c r="C126" s="23">
        <v>0.52499999999999991</v>
      </c>
      <c r="D126" s="23">
        <v>0.17499999999999999</v>
      </c>
      <c r="E126" s="26">
        <v>54.074999999999989</v>
      </c>
      <c r="F126" s="26">
        <v>18.024999999999999</v>
      </c>
      <c r="G126" s="29">
        <v>76.560882352941164</v>
      </c>
      <c r="H126" s="34">
        <v>76.560882352941164</v>
      </c>
      <c r="I126" s="40">
        <v>0</v>
      </c>
      <c r="J126" s="41">
        <v>0</v>
      </c>
      <c r="K126" s="40">
        <v>0</v>
      </c>
      <c r="L126" s="44">
        <v>0</v>
      </c>
      <c r="M126" s="40">
        <v>0</v>
      </c>
      <c r="N126" s="41">
        <v>0</v>
      </c>
      <c r="O126" s="40">
        <v>0</v>
      </c>
      <c r="P126" s="51">
        <v>0</v>
      </c>
    </row>
    <row r="127" spans="2:16" x14ac:dyDescent="0.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</row>
    <row r="128" spans="2:16" ht="14.7" thickBot="1" x14ac:dyDescent="0.55000000000000004">
      <c r="B128" t="s">
        <v>71</v>
      </c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</row>
    <row r="129" spans="2:16" ht="14.7" thickBot="1" x14ac:dyDescent="0.55000000000000004">
      <c r="B129" s="17" t="s">
        <v>27</v>
      </c>
      <c r="C129" s="21">
        <v>0.26</v>
      </c>
      <c r="D129" s="21">
        <v>0</v>
      </c>
      <c r="E129" s="21">
        <v>26.78</v>
      </c>
      <c r="F129" s="21">
        <v>0</v>
      </c>
      <c r="G129" s="29">
        <v>76.560882352941164</v>
      </c>
      <c r="H129" s="34">
        <v>76.560882352941164</v>
      </c>
      <c r="I129" s="40">
        <v>0</v>
      </c>
      <c r="J129" s="41">
        <v>0</v>
      </c>
      <c r="K129" s="40">
        <v>0</v>
      </c>
      <c r="L129" s="44">
        <v>0</v>
      </c>
      <c r="M129" s="40">
        <v>0</v>
      </c>
      <c r="N129" s="41">
        <v>0</v>
      </c>
      <c r="O129" s="40">
        <v>0</v>
      </c>
      <c r="P129" s="51">
        <v>0</v>
      </c>
    </row>
    <row r="130" spans="2:16" ht="14.7" thickBot="1" x14ac:dyDescent="0.55000000000000004">
      <c r="B130" s="9" t="s">
        <v>25</v>
      </c>
      <c r="C130" s="22">
        <v>0.312</v>
      </c>
      <c r="D130" s="22">
        <v>0.20800000000000002</v>
      </c>
      <c r="E130" s="21">
        <v>32.136000000000003</v>
      </c>
      <c r="F130" s="21">
        <v>21.424000000000003</v>
      </c>
      <c r="G130" s="29">
        <v>49.830882352941195</v>
      </c>
      <c r="H130" s="34">
        <v>49.830882352941195</v>
      </c>
      <c r="I130" s="40">
        <v>0</v>
      </c>
      <c r="J130" s="41">
        <v>0</v>
      </c>
      <c r="K130" s="40">
        <v>0</v>
      </c>
      <c r="L130" s="44">
        <v>0</v>
      </c>
      <c r="M130" s="40">
        <v>0</v>
      </c>
      <c r="N130" s="41">
        <v>0</v>
      </c>
      <c r="O130" s="40">
        <v>0</v>
      </c>
      <c r="P130" s="51">
        <v>0</v>
      </c>
    </row>
    <row r="131" spans="2:16" ht="14.7" thickBot="1" x14ac:dyDescent="0.55000000000000004">
      <c r="B131" s="18" t="s">
        <v>28</v>
      </c>
      <c r="C131" s="23">
        <v>0.52499999999999991</v>
      </c>
      <c r="D131" s="23">
        <v>0.17499999999999999</v>
      </c>
      <c r="E131" s="26">
        <v>54.074999999999989</v>
      </c>
      <c r="F131" s="26">
        <v>18.024999999999999</v>
      </c>
      <c r="G131" s="29">
        <v>76.560882352941164</v>
      </c>
      <c r="H131" s="34">
        <v>76.560882352941164</v>
      </c>
      <c r="I131" s="40">
        <v>0</v>
      </c>
      <c r="J131" s="41">
        <v>0</v>
      </c>
      <c r="K131" s="40">
        <v>0</v>
      </c>
      <c r="L131" s="44">
        <v>0</v>
      </c>
      <c r="M131" s="40">
        <v>0</v>
      </c>
      <c r="N131" s="41">
        <v>0</v>
      </c>
      <c r="O131" s="40">
        <v>0</v>
      </c>
      <c r="P131" s="51">
        <v>0</v>
      </c>
    </row>
    <row r="132" spans="2:16" x14ac:dyDescent="0.5"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</row>
    <row r="133" spans="2:16" ht="14.7" thickBot="1" x14ac:dyDescent="0.55000000000000004"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</row>
    <row r="134" spans="2:16" ht="14.7" thickBot="1" x14ac:dyDescent="0.55000000000000004">
      <c r="B134" s="17"/>
      <c r="C134" s="21"/>
      <c r="D134" s="21"/>
      <c r="E134" s="21"/>
      <c r="F134" s="21"/>
      <c r="G134" s="29"/>
      <c r="H134" s="34"/>
      <c r="I134" s="40"/>
      <c r="J134" s="41"/>
      <c r="K134" s="40"/>
      <c r="L134" s="34"/>
      <c r="M134" s="40"/>
      <c r="N134" s="41"/>
      <c r="O134" s="40"/>
      <c r="P134" s="51"/>
    </row>
    <row r="135" spans="2:16" ht="14.7" thickBot="1" x14ac:dyDescent="0.55000000000000004">
      <c r="B135" s="9"/>
      <c r="C135" s="22"/>
      <c r="D135" s="22"/>
      <c r="E135" s="21"/>
      <c r="F135" s="21"/>
      <c r="G135" s="29"/>
      <c r="H135" s="34"/>
      <c r="I135" s="40"/>
      <c r="J135" s="41"/>
      <c r="K135" s="40"/>
      <c r="L135" s="34"/>
      <c r="M135" s="40"/>
      <c r="N135" s="41"/>
      <c r="O135" s="40"/>
      <c r="P135" s="51"/>
    </row>
    <row r="136" spans="2:16" ht="14.7" thickBot="1" x14ac:dyDescent="0.55000000000000004">
      <c r="B136" s="18"/>
      <c r="C136" s="23"/>
      <c r="D136" s="23"/>
      <c r="E136" s="26"/>
      <c r="F136" s="26"/>
      <c r="G136" s="29"/>
      <c r="H136" s="34"/>
      <c r="I136" s="40"/>
      <c r="J136" s="41"/>
      <c r="K136" s="40"/>
      <c r="L136" s="34"/>
      <c r="M136" s="40"/>
      <c r="N136" s="41"/>
      <c r="O136" s="40"/>
      <c r="P136" s="51"/>
    </row>
    <row r="137" spans="2:16" x14ac:dyDescent="0.5"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</row>
    <row r="138" spans="2:16" ht="14.7" thickBot="1" x14ac:dyDescent="0.55000000000000004"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</row>
    <row r="139" spans="2:16" ht="14.7" thickBot="1" x14ac:dyDescent="0.55000000000000004">
      <c r="B139" s="17"/>
      <c r="C139" s="21"/>
      <c r="D139" s="21"/>
      <c r="E139" s="21"/>
      <c r="F139" s="21"/>
      <c r="G139" s="29"/>
      <c r="H139" s="34"/>
      <c r="I139" s="40"/>
      <c r="J139" s="41"/>
      <c r="K139" s="40"/>
      <c r="L139" s="44"/>
      <c r="M139" s="40"/>
      <c r="N139" s="41"/>
      <c r="O139" s="40"/>
      <c r="P139" s="51"/>
    </row>
    <row r="140" spans="2:16" ht="14.7" thickBot="1" x14ac:dyDescent="0.55000000000000004">
      <c r="B140" s="9"/>
      <c r="C140" s="22"/>
      <c r="D140" s="22"/>
      <c r="E140" s="21"/>
      <c r="F140" s="21"/>
      <c r="G140" s="29"/>
      <c r="H140" s="34"/>
      <c r="I140" s="40"/>
      <c r="J140" s="41"/>
      <c r="K140" s="40"/>
      <c r="L140" s="44"/>
      <c r="M140" s="40"/>
      <c r="N140" s="41"/>
      <c r="O140" s="40"/>
      <c r="P140" s="51"/>
    </row>
    <row r="141" spans="2:16" ht="14.7" thickBot="1" x14ac:dyDescent="0.55000000000000004">
      <c r="B141" s="18"/>
      <c r="C141" s="25"/>
      <c r="D141" s="25"/>
      <c r="E141" s="27"/>
      <c r="F141" s="27"/>
      <c r="G141" s="29"/>
      <c r="H141" s="34"/>
      <c r="I141" s="42"/>
      <c r="J141" s="43"/>
      <c r="K141" s="42"/>
      <c r="L141" s="45"/>
      <c r="M141" s="42"/>
      <c r="N141" s="43"/>
      <c r="O141" s="40"/>
      <c r="P141" s="52"/>
    </row>
    <row r="142" spans="2:16" x14ac:dyDescent="0.5"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</row>
    <row r="143" spans="2:16" ht="14.7" thickBot="1" x14ac:dyDescent="0.55000000000000004"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</row>
    <row r="144" spans="2:16" ht="14.7" thickBot="1" x14ac:dyDescent="0.55000000000000004">
      <c r="B144" s="17"/>
      <c r="C144" s="21"/>
      <c r="D144" s="21"/>
      <c r="E144" s="21"/>
      <c r="F144" s="21"/>
      <c r="G144" s="29"/>
      <c r="H144" s="34"/>
      <c r="I144" s="40"/>
      <c r="J144" s="41"/>
      <c r="K144" s="40"/>
      <c r="L144" s="44"/>
      <c r="M144" s="40"/>
      <c r="N144" s="41"/>
      <c r="O144" s="40"/>
      <c r="P144" s="51"/>
    </row>
    <row r="145" spans="2:16" ht="14.7" thickBot="1" x14ac:dyDescent="0.55000000000000004">
      <c r="B145" s="9"/>
      <c r="C145" s="22"/>
      <c r="D145" s="22"/>
      <c r="E145" s="21"/>
      <c r="F145" s="21"/>
      <c r="G145" s="29"/>
      <c r="H145" s="34"/>
      <c r="I145" s="40"/>
      <c r="J145" s="41"/>
      <c r="K145" s="40"/>
      <c r="L145" s="44"/>
      <c r="M145" s="40"/>
      <c r="N145" s="41"/>
      <c r="O145" s="40"/>
      <c r="P145" s="51"/>
    </row>
    <row r="146" spans="2:16" ht="14.7" thickBot="1" x14ac:dyDescent="0.55000000000000004">
      <c r="B146" s="18"/>
      <c r="C146" s="23"/>
      <c r="D146" s="23"/>
      <c r="E146" s="26"/>
      <c r="F146" s="26"/>
      <c r="G146" s="29"/>
      <c r="H146" s="34"/>
      <c r="I146" s="40"/>
      <c r="J146" s="41"/>
      <c r="K146" s="40"/>
      <c r="L146" s="44"/>
      <c r="M146" s="40"/>
      <c r="N146" s="41"/>
      <c r="O146" s="40"/>
      <c r="P146" s="51"/>
    </row>
    <row r="147" spans="2:16" x14ac:dyDescent="0.5"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</row>
    <row r="148" spans="2:16" ht="14.7" thickBot="1" x14ac:dyDescent="0.55000000000000004"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</row>
    <row r="149" spans="2:16" ht="14.7" thickBot="1" x14ac:dyDescent="0.55000000000000004">
      <c r="B149" s="17"/>
      <c r="C149" s="21"/>
      <c r="D149" s="21"/>
      <c r="E149" s="21"/>
      <c r="F149" s="21"/>
      <c r="G149" s="29"/>
      <c r="H149" s="34"/>
      <c r="I149" s="40"/>
      <c r="J149" s="41"/>
      <c r="K149" s="40"/>
      <c r="L149" s="44"/>
      <c r="M149" s="40"/>
      <c r="N149" s="41"/>
      <c r="O149" s="40"/>
      <c r="P149" s="51"/>
    </row>
    <row r="150" spans="2:16" ht="14.7" thickBot="1" x14ac:dyDescent="0.55000000000000004">
      <c r="B150" s="9"/>
      <c r="C150" s="22"/>
      <c r="D150" s="22"/>
      <c r="E150" s="21"/>
      <c r="F150" s="21"/>
      <c r="G150" s="29"/>
      <c r="H150" s="34"/>
      <c r="I150" s="40"/>
      <c r="J150" s="41"/>
      <c r="K150" s="40"/>
      <c r="L150" s="44"/>
      <c r="M150" s="40"/>
      <c r="N150" s="41"/>
      <c r="O150" s="40"/>
      <c r="P150" s="51"/>
    </row>
    <row r="151" spans="2:16" ht="14.7" thickBot="1" x14ac:dyDescent="0.55000000000000004">
      <c r="B151" s="18"/>
      <c r="C151" s="23"/>
      <c r="D151" s="23"/>
      <c r="E151" s="26"/>
      <c r="F151" s="26"/>
      <c r="G151" s="29"/>
      <c r="H151" s="34"/>
      <c r="I151" s="40"/>
      <c r="J151" s="41"/>
      <c r="K151" s="40"/>
      <c r="L151" s="44"/>
      <c r="M151" s="40"/>
      <c r="N151" s="41"/>
      <c r="O151" s="40"/>
      <c r="P151" s="51"/>
    </row>
    <row r="152" spans="2:16" x14ac:dyDescent="0.5"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</row>
    <row r="153" spans="2:16" ht="14.7" thickBot="1" x14ac:dyDescent="0.55000000000000004"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</row>
    <row r="154" spans="2:16" ht="14.7" thickBot="1" x14ac:dyDescent="0.55000000000000004">
      <c r="B154" s="17"/>
      <c r="C154" s="21"/>
      <c r="D154" s="21"/>
      <c r="E154" s="21"/>
      <c r="F154" s="21"/>
      <c r="G154" s="29"/>
      <c r="H154" s="34"/>
      <c r="I154" s="40"/>
      <c r="J154" s="41"/>
      <c r="K154" s="40"/>
      <c r="L154" s="44"/>
      <c r="M154" s="40"/>
      <c r="N154" s="41"/>
      <c r="O154" s="40"/>
      <c r="P154" s="51"/>
    </row>
    <row r="155" spans="2:16" ht="14.7" thickBot="1" x14ac:dyDescent="0.55000000000000004">
      <c r="B155" s="9"/>
      <c r="C155" s="22"/>
      <c r="D155" s="22"/>
      <c r="E155" s="21"/>
      <c r="F155" s="21"/>
      <c r="G155" s="29"/>
      <c r="H155" s="34"/>
      <c r="I155" s="40"/>
      <c r="J155" s="41"/>
      <c r="K155" s="40"/>
      <c r="L155" s="44"/>
      <c r="M155" s="40"/>
      <c r="N155" s="41"/>
      <c r="O155" s="40"/>
      <c r="P155" s="51"/>
    </row>
    <row r="156" spans="2:16" ht="14.7" thickBot="1" x14ac:dyDescent="0.55000000000000004">
      <c r="B156" s="18"/>
      <c r="C156" s="23"/>
      <c r="D156" s="23"/>
      <c r="E156" s="26"/>
      <c r="F156" s="26"/>
      <c r="G156" s="29"/>
      <c r="H156" s="34"/>
      <c r="I156" s="40"/>
      <c r="J156" s="41"/>
      <c r="K156" s="40"/>
      <c r="L156" s="44"/>
      <c r="M156" s="40"/>
      <c r="N156" s="41"/>
      <c r="O156" s="40"/>
      <c r="P156" s="51"/>
    </row>
    <row r="157" spans="2:16" x14ac:dyDescent="0.5"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</row>
    <row r="158" spans="2:16" ht="14.7" thickBot="1" x14ac:dyDescent="0.55000000000000004"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</row>
    <row r="159" spans="2:16" ht="14.7" thickBot="1" x14ac:dyDescent="0.55000000000000004">
      <c r="B159" s="17"/>
      <c r="C159" s="21"/>
      <c r="D159" s="21"/>
      <c r="E159" s="21"/>
      <c r="F159" s="21"/>
      <c r="G159" s="29"/>
      <c r="H159" s="34"/>
      <c r="I159" s="40"/>
      <c r="J159" s="41"/>
      <c r="K159" s="40"/>
      <c r="L159" s="44"/>
      <c r="M159" s="40"/>
      <c r="N159" s="41"/>
      <c r="O159" s="40"/>
      <c r="P159" s="51"/>
    </row>
    <row r="160" spans="2:16" ht="14.7" thickBot="1" x14ac:dyDescent="0.55000000000000004">
      <c r="B160" s="9"/>
      <c r="C160" s="22"/>
      <c r="D160" s="22"/>
      <c r="E160" s="21"/>
      <c r="F160" s="21"/>
      <c r="G160" s="29"/>
      <c r="H160" s="34"/>
      <c r="I160" s="40"/>
      <c r="J160" s="41"/>
      <c r="K160" s="40"/>
      <c r="L160" s="44"/>
      <c r="M160" s="40"/>
      <c r="N160" s="41"/>
      <c r="O160" s="40"/>
      <c r="P160" s="51"/>
    </row>
    <row r="161" spans="2:16" ht="14.7" thickBot="1" x14ac:dyDescent="0.55000000000000004">
      <c r="B161" s="18"/>
      <c r="C161" s="23"/>
      <c r="D161" s="23"/>
      <c r="E161" s="26"/>
      <c r="F161" s="26"/>
      <c r="G161" s="29"/>
      <c r="H161" s="34"/>
      <c r="I161" s="40"/>
      <c r="J161" s="41"/>
      <c r="K161" s="40"/>
      <c r="L161" s="44"/>
      <c r="M161" s="40"/>
      <c r="N161" s="41"/>
      <c r="O161" s="40"/>
      <c r="P161" s="51"/>
    </row>
    <row r="162" spans="2:16" x14ac:dyDescent="0.5"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</row>
    <row r="163" spans="2:16" ht="14.7" thickBot="1" x14ac:dyDescent="0.55000000000000004"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</row>
    <row r="164" spans="2:16" ht="14.7" thickBot="1" x14ac:dyDescent="0.55000000000000004">
      <c r="B164" s="17"/>
      <c r="C164" s="21"/>
      <c r="D164" s="21"/>
      <c r="E164" s="21"/>
      <c r="F164" s="21"/>
      <c r="G164" s="29"/>
      <c r="H164" s="34"/>
      <c r="I164" s="40"/>
      <c r="J164" s="41"/>
      <c r="K164" s="40"/>
      <c r="L164" s="44"/>
      <c r="M164" s="40"/>
      <c r="N164" s="41"/>
      <c r="O164" s="40"/>
      <c r="P164" s="51"/>
    </row>
    <row r="165" spans="2:16" ht="14.7" thickBot="1" x14ac:dyDescent="0.55000000000000004">
      <c r="B165" s="9"/>
      <c r="C165" s="22"/>
      <c r="D165" s="22"/>
      <c r="E165" s="21"/>
      <c r="F165" s="21"/>
      <c r="G165" s="29"/>
      <c r="H165" s="34"/>
      <c r="I165" s="40"/>
      <c r="J165" s="41"/>
      <c r="K165" s="40"/>
      <c r="L165" s="44"/>
      <c r="M165" s="40"/>
      <c r="N165" s="41"/>
      <c r="O165" s="40"/>
      <c r="P165" s="51"/>
    </row>
    <row r="166" spans="2:16" ht="14.7" thickBot="1" x14ac:dyDescent="0.55000000000000004">
      <c r="B166" s="18"/>
      <c r="C166" s="23"/>
      <c r="D166" s="23"/>
      <c r="E166" s="26"/>
      <c r="F166" s="26"/>
      <c r="G166" s="29"/>
      <c r="H166" s="34"/>
      <c r="I166" s="40"/>
      <c r="J166" s="41"/>
      <c r="K166" s="40"/>
      <c r="L166" s="44"/>
      <c r="M166" s="40"/>
      <c r="N166" s="41"/>
      <c r="O166" s="40"/>
      <c r="P166" s="51"/>
    </row>
    <row r="167" spans="2:16" x14ac:dyDescent="0.5"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</row>
    <row r="168" spans="2:16" ht="14.7" thickBot="1" x14ac:dyDescent="0.55000000000000004"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</row>
    <row r="169" spans="2:16" ht="14.7" thickBot="1" x14ac:dyDescent="0.55000000000000004">
      <c r="B169" s="17"/>
      <c r="C169" s="21"/>
      <c r="D169" s="21"/>
      <c r="E169" s="21"/>
      <c r="F169" s="21"/>
      <c r="G169" s="29"/>
      <c r="H169" s="34"/>
      <c r="I169" s="40"/>
      <c r="J169" s="41"/>
      <c r="K169" s="40"/>
      <c r="L169" s="44"/>
      <c r="M169" s="40"/>
      <c r="N169" s="41"/>
      <c r="O169" s="40"/>
      <c r="P169" s="51"/>
    </row>
    <row r="170" spans="2:16" ht="14.7" thickBot="1" x14ac:dyDescent="0.55000000000000004">
      <c r="B170" s="9"/>
      <c r="C170" s="22"/>
      <c r="D170" s="22"/>
      <c r="E170" s="21"/>
      <c r="F170" s="21"/>
      <c r="G170" s="29"/>
      <c r="H170" s="34"/>
      <c r="I170" s="40"/>
      <c r="J170" s="41"/>
      <c r="K170" s="40"/>
      <c r="L170" s="44"/>
      <c r="M170" s="40"/>
      <c r="N170" s="41"/>
      <c r="O170" s="40"/>
      <c r="P170" s="51"/>
    </row>
    <row r="171" spans="2:16" ht="14.7" thickBot="1" x14ac:dyDescent="0.55000000000000004">
      <c r="B171" s="18"/>
      <c r="C171" s="23"/>
      <c r="D171" s="23"/>
      <c r="E171" s="26"/>
      <c r="F171" s="26"/>
      <c r="G171" s="29"/>
      <c r="H171" s="34"/>
      <c r="I171" s="40"/>
      <c r="J171" s="41"/>
      <c r="K171" s="40"/>
      <c r="L171" s="44"/>
      <c r="M171" s="40"/>
      <c r="N171" s="41"/>
      <c r="O171" s="40"/>
      <c r="P171" s="51"/>
    </row>
    <row r="172" spans="2:16" x14ac:dyDescent="0.5"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</row>
    <row r="173" spans="2:16" ht="14.7" thickBot="1" x14ac:dyDescent="0.55000000000000004">
      <c r="B173" t="s">
        <v>80</v>
      </c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</row>
    <row r="174" spans="2:16" ht="14.7" thickBot="1" x14ac:dyDescent="0.55000000000000004">
      <c r="B174" s="17" t="s">
        <v>27</v>
      </c>
      <c r="C174" s="21">
        <v>0.26</v>
      </c>
      <c r="D174" s="21">
        <v>0</v>
      </c>
      <c r="E174" s="21">
        <v>55.38</v>
      </c>
      <c r="F174" s="21">
        <v>0</v>
      </c>
      <c r="G174" s="29">
        <v>96.977117647058805</v>
      </c>
      <c r="H174" s="34">
        <v>96.977117647058805</v>
      </c>
      <c r="I174" s="40">
        <v>0</v>
      </c>
      <c r="J174" s="41">
        <v>0</v>
      </c>
      <c r="K174" s="40">
        <v>0</v>
      </c>
      <c r="L174" s="44">
        <v>0</v>
      </c>
      <c r="M174" s="40">
        <v>0</v>
      </c>
      <c r="N174" s="41">
        <v>0</v>
      </c>
      <c r="O174" s="40">
        <v>0</v>
      </c>
      <c r="P174" s="51">
        <v>0</v>
      </c>
    </row>
    <row r="175" spans="2:16" ht="14.7" thickBot="1" x14ac:dyDescent="0.55000000000000004">
      <c r="B175" s="9" t="s">
        <v>25</v>
      </c>
      <c r="C175" s="22">
        <v>0.312</v>
      </c>
      <c r="D175" s="22">
        <v>0.20800000000000002</v>
      </c>
      <c r="E175" s="21">
        <v>66.456000000000003</v>
      </c>
      <c r="F175" s="21">
        <v>44.304000000000002</v>
      </c>
      <c r="G175" s="29">
        <v>63.119117647058843</v>
      </c>
      <c r="H175" s="34">
        <v>63.119117647058843</v>
      </c>
      <c r="I175" s="40">
        <v>3.33688235294116</v>
      </c>
      <c r="J175" s="41">
        <v>0</v>
      </c>
      <c r="K175" s="40">
        <v>0.35125077399380633</v>
      </c>
      <c r="L175" s="44">
        <v>0</v>
      </c>
      <c r="M175" s="40">
        <v>1.0415939501002969E-2</v>
      </c>
      <c r="N175" s="41">
        <v>0</v>
      </c>
      <c r="O175" s="40">
        <v>9.89514252595282E-2</v>
      </c>
      <c r="P175" s="51">
        <v>0</v>
      </c>
    </row>
    <row r="176" spans="2:16" ht="14.7" thickBot="1" x14ac:dyDescent="0.55000000000000004">
      <c r="B176" s="18" t="s">
        <v>28</v>
      </c>
      <c r="C176" s="23">
        <v>0.52499999999999991</v>
      </c>
      <c r="D176" s="23">
        <v>0.17499999999999999</v>
      </c>
      <c r="E176" s="26">
        <v>111.82499999999997</v>
      </c>
      <c r="F176" s="26">
        <v>37.274999999999999</v>
      </c>
      <c r="G176" s="29">
        <v>96.977117647058805</v>
      </c>
      <c r="H176" s="34">
        <v>96.977117647058805</v>
      </c>
      <c r="I176" s="40">
        <v>14.84788235294117</v>
      </c>
      <c r="J176" s="41">
        <v>0</v>
      </c>
      <c r="K176" s="40">
        <v>1.5629349845201232</v>
      </c>
      <c r="L176" s="44">
        <v>0</v>
      </c>
      <c r="M176" s="40">
        <v>4.647861702776241E-2</v>
      </c>
      <c r="N176" s="41">
        <v>0</v>
      </c>
      <c r="O176" s="40">
        <v>0.44154686176374291</v>
      </c>
      <c r="P176" s="51">
        <v>0</v>
      </c>
    </row>
    <row r="177" spans="2:16" x14ac:dyDescent="0.5"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</row>
    <row r="178" spans="2:16" ht="14.7" thickBot="1" x14ac:dyDescent="0.55000000000000004">
      <c r="B178" t="s">
        <v>81</v>
      </c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</row>
    <row r="179" spans="2:16" ht="14.7" thickBot="1" x14ac:dyDescent="0.55000000000000004">
      <c r="B179" s="17" t="s">
        <v>24</v>
      </c>
      <c r="C179" s="21">
        <v>0.48750000000000004</v>
      </c>
      <c r="D179" s="21">
        <v>0.16250000000000001</v>
      </c>
      <c r="E179" s="21">
        <v>136.5</v>
      </c>
      <c r="F179" s="21">
        <v>45.5</v>
      </c>
      <c r="G179" s="29">
        <v>109.73726470588234</v>
      </c>
      <c r="H179" s="34">
        <v>109.73726470588234</v>
      </c>
      <c r="I179" s="40">
        <v>26.762735294117661</v>
      </c>
      <c r="J179" s="41">
        <v>0</v>
      </c>
      <c r="K179" s="40">
        <v>3.5683647058823547</v>
      </c>
      <c r="L179" s="44">
        <v>0</v>
      </c>
      <c r="M179" s="40">
        <v>0.10662093431554535</v>
      </c>
      <c r="N179" s="41">
        <v>0</v>
      </c>
      <c r="O179" s="40">
        <v>0.79965700736659018</v>
      </c>
      <c r="P179" s="51">
        <v>0</v>
      </c>
    </row>
    <row r="180" spans="2:16" ht="14.7" thickBot="1" x14ac:dyDescent="0.55000000000000004">
      <c r="B180" s="9" t="s">
        <v>25</v>
      </c>
      <c r="C180" s="22">
        <v>0.21</v>
      </c>
      <c r="D180" s="22">
        <v>0.13999999999999999</v>
      </c>
      <c r="E180" s="21">
        <v>58.8</v>
      </c>
      <c r="F180" s="21">
        <v>39.199999999999996</v>
      </c>
      <c r="G180" s="29">
        <v>49.830882352941195</v>
      </c>
      <c r="H180" s="34">
        <v>49.830882352941195</v>
      </c>
      <c r="I180" s="40">
        <v>8.9691176470588019</v>
      </c>
      <c r="J180" s="41">
        <v>0</v>
      </c>
      <c r="K180" s="40">
        <v>1.1958823529411735</v>
      </c>
      <c r="L180" s="44">
        <v>0</v>
      </c>
      <c r="M180" s="40">
        <v>3.5532575821354669E-2</v>
      </c>
      <c r="N180" s="41">
        <v>0</v>
      </c>
      <c r="O180" s="40">
        <v>0.26649431866015999</v>
      </c>
      <c r="P180" s="51">
        <v>0</v>
      </c>
    </row>
    <row r="181" spans="2:16" ht="14.7" thickBot="1" x14ac:dyDescent="0.55000000000000004">
      <c r="B181" s="18" t="s">
        <v>24</v>
      </c>
      <c r="C181" s="25">
        <v>0.48750000000000004</v>
      </c>
      <c r="D181" s="25">
        <v>0.16250000000000001</v>
      </c>
      <c r="E181" s="27">
        <v>136.5</v>
      </c>
      <c r="F181" s="27">
        <v>45.5</v>
      </c>
      <c r="G181" s="29">
        <v>109.73726470588234</v>
      </c>
      <c r="H181" s="34">
        <v>109.73726470588234</v>
      </c>
      <c r="I181" s="42">
        <v>26.762735294117661</v>
      </c>
      <c r="J181" s="43">
        <v>0</v>
      </c>
      <c r="K181" s="42">
        <v>3.5683647058823547</v>
      </c>
      <c r="L181" s="45">
        <v>0</v>
      </c>
      <c r="M181" s="42">
        <v>0.10662093431554535</v>
      </c>
      <c r="N181" s="43">
        <v>0</v>
      </c>
      <c r="O181" s="40">
        <v>0.79965700736659018</v>
      </c>
      <c r="P181" s="52">
        <v>0</v>
      </c>
    </row>
    <row r="182" spans="2:16" x14ac:dyDescent="0.5"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</row>
    <row r="183" spans="2:16" ht="14.7" thickBot="1" x14ac:dyDescent="0.55000000000000004">
      <c r="B183" t="s">
        <v>82</v>
      </c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</row>
    <row r="184" spans="2:16" ht="14.7" thickBot="1" x14ac:dyDescent="0.55000000000000004">
      <c r="B184" s="18" t="s">
        <v>24</v>
      </c>
      <c r="C184" s="21">
        <v>0.48750000000000004</v>
      </c>
      <c r="D184" s="21">
        <v>0.16250000000000001</v>
      </c>
      <c r="E184" s="21">
        <v>22.912500000000001</v>
      </c>
      <c r="F184" s="21">
        <v>7.6375000000000002</v>
      </c>
      <c r="G184" s="29">
        <v>51.040588235294109</v>
      </c>
      <c r="H184" s="34">
        <v>51.040588235294109</v>
      </c>
      <c r="I184" s="40">
        <v>0</v>
      </c>
      <c r="J184" s="41">
        <v>0</v>
      </c>
      <c r="K184" s="40">
        <v>0</v>
      </c>
      <c r="L184" s="44">
        <v>0</v>
      </c>
      <c r="M184" s="40">
        <v>0</v>
      </c>
      <c r="N184" s="41">
        <v>0</v>
      </c>
      <c r="O184" s="40">
        <v>0</v>
      </c>
      <c r="P184" s="51">
        <v>0</v>
      </c>
    </row>
    <row r="185" spans="2:16" ht="14.7" thickBot="1" x14ac:dyDescent="0.55000000000000004">
      <c r="B185" s="9" t="s">
        <v>25</v>
      </c>
      <c r="C185" s="22">
        <v>0.21</v>
      </c>
      <c r="D185" s="22">
        <v>0.13999999999999999</v>
      </c>
      <c r="E185" s="21">
        <v>9.8699999999999992</v>
      </c>
      <c r="F185" s="21">
        <v>6.5799999999999992</v>
      </c>
      <c r="G185" s="29">
        <v>38.203676470588249</v>
      </c>
      <c r="H185" s="34">
        <v>38.203676470588249</v>
      </c>
      <c r="I185" s="40">
        <v>0</v>
      </c>
      <c r="J185" s="41">
        <v>0</v>
      </c>
      <c r="K185" s="40">
        <v>0</v>
      </c>
      <c r="L185" s="44">
        <v>0</v>
      </c>
      <c r="M185" s="40">
        <v>0</v>
      </c>
      <c r="N185" s="41">
        <v>0</v>
      </c>
      <c r="O185" s="40">
        <v>0</v>
      </c>
      <c r="P185" s="51">
        <v>0</v>
      </c>
    </row>
    <row r="186" spans="2:16" ht="14.7" thickBot="1" x14ac:dyDescent="0.55000000000000004">
      <c r="B186" s="18" t="s">
        <v>24</v>
      </c>
      <c r="C186" s="25">
        <v>0.48750000000000004</v>
      </c>
      <c r="D186" s="25">
        <v>0.16250000000000001</v>
      </c>
      <c r="E186" s="27">
        <v>22.912500000000001</v>
      </c>
      <c r="F186" s="27">
        <v>7.6375000000000002</v>
      </c>
      <c r="G186" s="29">
        <v>51.040588235294109</v>
      </c>
      <c r="H186" s="34">
        <v>51.040588235294109</v>
      </c>
      <c r="I186" s="42">
        <v>0</v>
      </c>
      <c r="J186" s="43">
        <v>0</v>
      </c>
      <c r="K186" s="42">
        <v>0</v>
      </c>
      <c r="L186" s="45">
        <v>0</v>
      </c>
      <c r="M186" s="42">
        <v>0</v>
      </c>
      <c r="N186" s="43">
        <v>0</v>
      </c>
      <c r="O186" s="40">
        <v>0</v>
      </c>
      <c r="P186" s="52">
        <v>0</v>
      </c>
    </row>
    <row r="187" spans="2:16" x14ac:dyDescent="0.5"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</row>
    <row r="188" spans="2:16" ht="14.7" thickBot="1" x14ac:dyDescent="0.55000000000000004">
      <c r="B188" t="s">
        <v>83</v>
      </c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</row>
    <row r="189" spans="2:16" ht="14.7" thickBot="1" x14ac:dyDescent="0.55000000000000004">
      <c r="B189" s="17" t="s">
        <v>27</v>
      </c>
      <c r="C189" s="21">
        <v>0.26</v>
      </c>
      <c r="D189" s="21">
        <v>0</v>
      </c>
      <c r="E189" s="21">
        <v>33.020000000000003</v>
      </c>
      <c r="F189" s="21">
        <v>0</v>
      </c>
      <c r="G189" s="29">
        <v>76.560882352941164</v>
      </c>
      <c r="H189" s="34">
        <v>76.560882352941164</v>
      </c>
      <c r="I189" s="40">
        <v>0</v>
      </c>
      <c r="J189" s="41">
        <v>0</v>
      </c>
      <c r="K189" s="40">
        <v>0</v>
      </c>
      <c r="L189" s="44">
        <v>0</v>
      </c>
      <c r="M189" s="40">
        <v>0</v>
      </c>
      <c r="N189" s="41">
        <v>0</v>
      </c>
      <c r="O189" s="40">
        <v>0</v>
      </c>
      <c r="P189" s="51">
        <v>0</v>
      </c>
    </row>
    <row r="190" spans="2:16" ht="14.7" thickBot="1" x14ac:dyDescent="0.55000000000000004">
      <c r="B190" s="9" t="s">
        <v>25</v>
      </c>
      <c r="C190" s="22">
        <v>0.312</v>
      </c>
      <c r="D190" s="22">
        <v>0.20800000000000002</v>
      </c>
      <c r="E190" s="21">
        <v>39.624000000000002</v>
      </c>
      <c r="F190" s="21">
        <v>26.416000000000004</v>
      </c>
      <c r="G190" s="29">
        <v>49.830882352941195</v>
      </c>
      <c r="H190" s="34">
        <v>49.830882352941195</v>
      </c>
      <c r="I190" s="40">
        <v>0</v>
      </c>
      <c r="J190" s="41">
        <v>0</v>
      </c>
      <c r="K190" s="40">
        <v>0</v>
      </c>
      <c r="L190" s="44">
        <v>0</v>
      </c>
      <c r="M190" s="40">
        <v>0</v>
      </c>
      <c r="N190" s="41">
        <v>0</v>
      </c>
      <c r="O190" s="40">
        <v>0</v>
      </c>
      <c r="P190" s="51">
        <v>0</v>
      </c>
    </row>
    <row r="191" spans="2:16" ht="14.7" thickBot="1" x14ac:dyDescent="0.55000000000000004">
      <c r="B191" s="18" t="s">
        <v>28</v>
      </c>
      <c r="C191" s="23">
        <v>0.52499999999999991</v>
      </c>
      <c r="D191" s="23">
        <v>0.17499999999999999</v>
      </c>
      <c r="E191" s="26">
        <v>66.674999999999983</v>
      </c>
      <c r="F191" s="26">
        <v>22.224999999999998</v>
      </c>
      <c r="G191" s="29">
        <v>76.560882352941164</v>
      </c>
      <c r="H191" s="34">
        <v>76.560882352941164</v>
      </c>
      <c r="I191" s="40">
        <v>0</v>
      </c>
      <c r="J191" s="41">
        <v>0</v>
      </c>
      <c r="K191" s="40">
        <v>0</v>
      </c>
      <c r="L191" s="44">
        <v>0</v>
      </c>
      <c r="M191" s="40">
        <v>0</v>
      </c>
      <c r="N191" s="41">
        <v>0</v>
      </c>
      <c r="O191" s="40">
        <v>0</v>
      </c>
      <c r="P191" s="51">
        <v>0</v>
      </c>
    </row>
    <row r="192" spans="2:16" x14ac:dyDescent="0.5"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</row>
    <row r="193" spans="2:16" ht="14.7" thickBot="1" x14ac:dyDescent="0.55000000000000004">
      <c r="B193" t="s">
        <v>84</v>
      </c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</row>
    <row r="194" spans="2:16" ht="14.7" thickBot="1" x14ac:dyDescent="0.55000000000000004">
      <c r="B194" s="18" t="s">
        <v>24</v>
      </c>
      <c r="C194" s="21">
        <v>0.48750000000000004</v>
      </c>
      <c r="D194" s="21">
        <v>0.16250000000000001</v>
      </c>
      <c r="E194" s="21">
        <v>53.137500000000003</v>
      </c>
      <c r="F194" s="21">
        <v>17.712500000000002</v>
      </c>
      <c r="G194" s="29">
        <v>76.560882352941164</v>
      </c>
      <c r="H194" s="34">
        <v>76.560882352941164</v>
      </c>
      <c r="I194" s="40">
        <v>0</v>
      </c>
      <c r="J194" s="41">
        <v>0</v>
      </c>
      <c r="K194" s="40">
        <v>0</v>
      </c>
      <c r="L194" s="44">
        <v>0</v>
      </c>
      <c r="M194" s="40">
        <v>0</v>
      </c>
      <c r="N194" s="41">
        <v>0</v>
      </c>
      <c r="O194" s="40">
        <v>0</v>
      </c>
      <c r="P194" s="51">
        <v>0</v>
      </c>
    </row>
    <row r="195" spans="2:16" ht="14.7" thickBot="1" x14ac:dyDescent="0.55000000000000004">
      <c r="B195" s="9" t="s">
        <v>25</v>
      </c>
      <c r="C195" s="22">
        <v>0.21</v>
      </c>
      <c r="D195" s="22">
        <v>0.13999999999999999</v>
      </c>
      <c r="E195" s="21">
        <v>22.89</v>
      </c>
      <c r="F195" s="21">
        <v>15.259999999999998</v>
      </c>
      <c r="G195" s="29">
        <v>39.864705882352951</v>
      </c>
      <c r="H195" s="34">
        <v>39.864705882352951</v>
      </c>
      <c r="I195" s="40">
        <v>0</v>
      </c>
      <c r="J195" s="41">
        <v>0</v>
      </c>
      <c r="K195" s="40">
        <v>0</v>
      </c>
      <c r="L195" s="44">
        <v>0</v>
      </c>
      <c r="M195" s="40">
        <v>0</v>
      </c>
      <c r="N195" s="41">
        <v>0</v>
      </c>
      <c r="O195" s="40">
        <v>0</v>
      </c>
      <c r="P195" s="51">
        <v>0</v>
      </c>
    </row>
    <row r="196" spans="2:16" ht="14.7" thickBot="1" x14ac:dyDescent="0.55000000000000004">
      <c r="B196" s="18" t="s">
        <v>24</v>
      </c>
      <c r="C196" s="25">
        <v>0.48750000000000004</v>
      </c>
      <c r="D196" s="25">
        <v>0.16250000000000001</v>
      </c>
      <c r="E196" s="27">
        <v>53.137500000000003</v>
      </c>
      <c r="F196" s="27">
        <v>17.712500000000002</v>
      </c>
      <c r="G196" s="29">
        <v>76.560882352941164</v>
      </c>
      <c r="H196" s="34">
        <v>76.560882352941164</v>
      </c>
      <c r="I196" s="42">
        <v>0</v>
      </c>
      <c r="J196" s="43">
        <v>0</v>
      </c>
      <c r="K196" s="42">
        <v>0</v>
      </c>
      <c r="L196" s="45">
        <v>0</v>
      </c>
      <c r="M196" s="42">
        <v>0</v>
      </c>
      <c r="N196" s="43">
        <v>0</v>
      </c>
      <c r="O196" s="40">
        <v>0</v>
      </c>
      <c r="P196" s="52">
        <v>0</v>
      </c>
    </row>
    <row r="197" spans="2:16" x14ac:dyDescent="0.5"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</row>
    <row r="198" spans="2:16" ht="14.7" thickBot="1" x14ac:dyDescent="0.55000000000000004">
      <c r="B198" t="s">
        <v>85</v>
      </c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</row>
    <row r="199" spans="2:16" ht="14.7" thickBot="1" x14ac:dyDescent="0.55000000000000004">
      <c r="B199" s="18" t="s">
        <v>24</v>
      </c>
      <c r="C199" s="21">
        <v>0.48750000000000004</v>
      </c>
      <c r="D199" s="21">
        <v>0.16250000000000001</v>
      </c>
      <c r="E199" s="21">
        <v>44.85</v>
      </c>
      <c r="F199" s="21">
        <v>14.950000000000001</v>
      </c>
      <c r="G199" s="29">
        <v>67.628779411764697</v>
      </c>
      <c r="H199" s="34">
        <v>67.628779411764697</v>
      </c>
      <c r="I199" s="40">
        <v>0</v>
      </c>
      <c r="J199" s="41">
        <v>0</v>
      </c>
      <c r="K199" s="40">
        <v>0</v>
      </c>
      <c r="L199" s="44">
        <v>0</v>
      </c>
      <c r="M199" s="40">
        <v>0</v>
      </c>
      <c r="N199" s="41">
        <v>0</v>
      </c>
      <c r="O199" s="40">
        <v>0</v>
      </c>
      <c r="P199" s="51">
        <v>0</v>
      </c>
    </row>
    <row r="200" spans="2:16" ht="14.7" thickBot="1" x14ac:dyDescent="0.55000000000000004">
      <c r="B200" s="9" t="s">
        <v>25</v>
      </c>
      <c r="C200" s="22">
        <v>0.21</v>
      </c>
      <c r="D200" s="22">
        <v>0.13999999999999999</v>
      </c>
      <c r="E200" s="21">
        <v>19.32</v>
      </c>
      <c r="F200" s="21">
        <v>12.879999999999999</v>
      </c>
      <c r="G200" s="29">
        <v>43.186764705882368</v>
      </c>
      <c r="H200" s="34">
        <v>43.186764705882368</v>
      </c>
      <c r="I200" s="40">
        <v>0</v>
      </c>
      <c r="J200" s="41">
        <v>0</v>
      </c>
      <c r="K200" s="40">
        <v>0</v>
      </c>
      <c r="L200" s="44">
        <v>0</v>
      </c>
      <c r="M200" s="40">
        <v>0</v>
      </c>
      <c r="N200" s="41">
        <v>0</v>
      </c>
      <c r="O200" s="40">
        <v>0</v>
      </c>
      <c r="P200" s="51">
        <v>0</v>
      </c>
    </row>
    <row r="201" spans="2:16" ht="14.7" thickBot="1" x14ac:dyDescent="0.55000000000000004">
      <c r="B201" s="18" t="s">
        <v>24</v>
      </c>
      <c r="C201" s="25">
        <v>0.48750000000000004</v>
      </c>
      <c r="D201" s="25">
        <v>0.16250000000000001</v>
      </c>
      <c r="E201" s="27">
        <v>44.85</v>
      </c>
      <c r="F201" s="27">
        <v>14.950000000000001</v>
      </c>
      <c r="G201" s="29">
        <v>67.628779411764697</v>
      </c>
      <c r="H201" s="34">
        <v>67.628779411764697</v>
      </c>
      <c r="I201" s="42">
        <v>0</v>
      </c>
      <c r="J201" s="43">
        <v>0</v>
      </c>
      <c r="K201" s="42">
        <v>0</v>
      </c>
      <c r="L201" s="45">
        <v>0</v>
      </c>
      <c r="M201" s="42">
        <v>0</v>
      </c>
      <c r="N201" s="43">
        <v>0</v>
      </c>
      <c r="O201" s="40">
        <v>0</v>
      </c>
      <c r="P201" s="52">
        <v>0</v>
      </c>
    </row>
    <row r="202" spans="2:16" x14ac:dyDescent="0.5"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</row>
    <row r="203" spans="2:16" ht="14.7" thickBot="1" x14ac:dyDescent="0.55000000000000004">
      <c r="B203" t="s">
        <v>86</v>
      </c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</row>
    <row r="204" spans="2:16" ht="14.7" thickBot="1" x14ac:dyDescent="0.55000000000000004">
      <c r="B204" s="17" t="s">
        <v>24</v>
      </c>
      <c r="C204" s="21">
        <v>0.48750000000000004</v>
      </c>
      <c r="D204" s="21">
        <v>0.16250000000000001</v>
      </c>
      <c r="E204" s="21">
        <v>53.625000000000007</v>
      </c>
      <c r="F204" s="21">
        <v>17.875</v>
      </c>
      <c r="G204" s="29">
        <v>84.216970588235284</v>
      </c>
      <c r="H204" s="34">
        <v>84.216970588235284</v>
      </c>
      <c r="I204" s="40">
        <v>0</v>
      </c>
      <c r="J204" s="41">
        <v>0</v>
      </c>
      <c r="K204" s="40">
        <v>0</v>
      </c>
      <c r="L204" s="44">
        <v>0</v>
      </c>
      <c r="M204" s="40">
        <v>0</v>
      </c>
      <c r="N204" s="41">
        <v>0</v>
      </c>
      <c r="O204" s="40">
        <v>0</v>
      </c>
      <c r="P204" s="51">
        <v>0</v>
      </c>
    </row>
    <row r="205" spans="2:16" ht="14.7" thickBot="1" x14ac:dyDescent="0.55000000000000004">
      <c r="B205" s="9" t="s">
        <v>25</v>
      </c>
      <c r="C205" s="22">
        <v>0.21</v>
      </c>
      <c r="D205" s="22">
        <v>0.13999999999999999</v>
      </c>
      <c r="E205" s="21">
        <v>23.099999999999998</v>
      </c>
      <c r="F205" s="21">
        <v>15.399999999999999</v>
      </c>
      <c r="G205" s="29">
        <v>33.22058823529413</v>
      </c>
      <c r="H205" s="34">
        <v>33.22058823529413</v>
      </c>
      <c r="I205" s="40">
        <v>0</v>
      </c>
      <c r="J205" s="41">
        <v>0</v>
      </c>
      <c r="K205" s="40">
        <v>0</v>
      </c>
      <c r="L205" s="44">
        <v>0</v>
      </c>
      <c r="M205" s="40">
        <v>0</v>
      </c>
      <c r="N205" s="41">
        <v>0</v>
      </c>
      <c r="O205" s="40">
        <v>0</v>
      </c>
      <c r="P205" s="51">
        <v>0</v>
      </c>
    </row>
    <row r="206" spans="2:16" ht="14.7" thickBot="1" x14ac:dyDescent="0.55000000000000004">
      <c r="B206" s="18" t="s">
        <v>24</v>
      </c>
      <c r="C206" s="23">
        <v>0.48750000000000004</v>
      </c>
      <c r="D206" s="23">
        <v>0.16250000000000001</v>
      </c>
      <c r="E206" s="26">
        <v>53.625000000000007</v>
      </c>
      <c r="F206" s="26">
        <v>17.875</v>
      </c>
      <c r="G206" s="29">
        <v>84.216970588235284</v>
      </c>
      <c r="H206" s="34">
        <v>84.216970588235284</v>
      </c>
      <c r="I206" s="40">
        <v>0</v>
      </c>
      <c r="J206" s="41">
        <v>0</v>
      </c>
      <c r="K206" s="40">
        <v>0</v>
      </c>
      <c r="L206" s="44">
        <v>0</v>
      </c>
      <c r="M206" s="40">
        <v>0</v>
      </c>
      <c r="N206" s="41">
        <v>0</v>
      </c>
      <c r="O206" s="40">
        <v>0</v>
      </c>
      <c r="P206" s="51">
        <v>0</v>
      </c>
    </row>
    <row r="208" spans="2:16" ht="14.7" thickBot="1" x14ac:dyDescent="0.55000000000000004">
      <c r="B208" t="s">
        <v>87</v>
      </c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</row>
    <row r="209" spans="2:16" ht="14.7" thickBot="1" x14ac:dyDescent="0.55000000000000004">
      <c r="B209" s="18" t="s">
        <v>24</v>
      </c>
      <c r="C209" s="21">
        <v>0.48750000000000004</v>
      </c>
      <c r="D209" s="21">
        <v>0.16250000000000001</v>
      </c>
      <c r="E209" s="21">
        <v>171.11250000000001</v>
      </c>
      <c r="F209" s="21">
        <v>57.037500000000001</v>
      </c>
      <c r="G209" s="29">
        <v>112.28929411764705</v>
      </c>
      <c r="H209" s="34">
        <v>112.28929411764705</v>
      </c>
      <c r="I209" s="40">
        <v>58.823205882352966</v>
      </c>
      <c r="J209" s="41">
        <v>0</v>
      </c>
      <c r="K209" s="40">
        <v>6.5359117647058849</v>
      </c>
      <c r="L209" s="44">
        <v>0</v>
      </c>
      <c r="M209" s="40">
        <v>0.19669094510659993</v>
      </c>
      <c r="N209" s="41">
        <v>0</v>
      </c>
      <c r="O209" s="40">
        <v>1.7702185059593993</v>
      </c>
      <c r="P209" s="51">
        <v>0</v>
      </c>
    </row>
    <row r="210" spans="2:16" ht="14.7" thickBot="1" x14ac:dyDescent="0.55000000000000004">
      <c r="B210" s="9" t="s">
        <v>25</v>
      </c>
      <c r="C210" s="22">
        <v>0.21</v>
      </c>
      <c r="D210" s="22">
        <v>0.13999999999999999</v>
      </c>
      <c r="E210" s="21">
        <v>73.709999999999994</v>
      </c>
      <c r="F210" s="21">
        <v>49.139999999999993</v>
      </c>
      <c r="G210" s="29">
        <v>59.797058823529433</v>
      </c>
      <c r="H210" s="34">
        <v>59.797058823529433</v>
      </c>
      <c r="I210" s="40">
        <v>13.912941176470561</v>
      </c>
      <c r="J210" s="41">
        <v>0</v>
      </c>
      <c r="K210" s="40">
        <v>1.5458823529411734</v>
      </c>
      <c r="L210" s="44">
        <v>0</v>
      </c>
      <c r="M210" s="40">
        <v>4.5969663526647372E-2</v>
      </c>
      <c r="N210" s="41">
        <v>0</v>
      </c>
      <c r="O210" s="40">
        <v>0.41372697173982637</v>
      </c>
      <c r="P210" s="51">
        <v>0</v>
      </c>
    </row>
    <row r="211" spans="2:16" ht="14.7" thickBot="1" x14ac:dyDescent="0.55000000000000004">
      <c r="B211" s="18" t="s">
        <v>24</v>
      </c>
      <c r="C211" s="25">
        <v>0.48750000000000004</v>
      </c>
      <c r="D211" s="25">
        <v>0.16250000000000001</v>
      </c>
      <c r="E211" s="27">
        <v>171.11250000000001</v>
      </c>
      <c r="F211" s="27">
        <v>57.037500000000001</v>
      </c>
      <c r="G211" s="29">
        <v>112.28929411764705</v>
      </c>
      <c r="H211" s="34">
        <v>112.28929411764705</v>
      </c>
      <c r="I211" s="42">
        <v>58.823205882352966</v>
      </c>
      <c r="J211" s="43">
        <v>0</v>
      </c>
      <c r="K211" s="42">
        <v>6.5359117647058849</v>
      </c>
      <c r="L211" s="45">
        <v>0</v>
      </c>
      <c r="M211" s="42">
        <v>0.19669094510659993</v>
      </c>
      <c r="N211" s="43">
        <v>0</v>
      </c>
      <c r="O211" s="40">
        <v>1.7702185059593993</v>
      </c>
      <c r="P211" s="52">
        <v>0</v>
      </c>
    </row>
    <row r="212" spans="2:16" x14ac:dyDescent="0.5"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</row>
    <row r="213" spans="2:16" ht="14.7" thickBot="1" x14ac:dyDescent="0.55000000000000004">
      <c r="B213" t="s">
        <v>88</v>
      </c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</row>
    <row r="214" spans="2:16" ht="14.7" thickBot="1" x14ac:dyDescent="0.55000000000000004">
      <c r="B214" s="17" t="s">
        <v>24</v>
      </c>
      <c r="C214" s="21">
        <v>0.48750000000000004</v>
      </c>
      <c r="D214" s="21">
        <v>0.16250000000000001</v>
      </c>
      <c r="E214" s="21">
        <v>46.312500000000007</v>
      </c>
      <c r="F214" s="21">
        <v>15.4375</v>
      </c>
      <c r="G214" s="29">
        <v>71.45682352941175</v>
      </c>
      <c r="H214" s="34">
        <v>71.45682352941175</v>
      </c>
      <c r="I214" s="40">
        <v>0</v>
      </c>
      <c r="J214" s="41">
        <v>0</v>
      </c>
      <c r="K214" s="40">
        <v>0</v>
      </c>
      <c r="L214" s="44">
        <v>0</v>
      </c>
      <c r="M214" s="40">
        <v>0</v>
      </c>
      <c r="N214" s="41">
        <v>0</v>
      </c>
      <c r="O214" s="40">
        <v>0</v>
      </c>
      <c r="P214" s="51">
        <v>0</v>
      </c>
    </row>
    <row r="215" spans="2:16" ht="14.7" thickBot="1" x14ac:dyDescent="0.55000000000000004">
      <c r="B215" s="9" t="s">
        <v>25</v>
      </c>
      <c r="C215" s="22">
        <v>0.21</v>
      </c>
      <c r="D215" s="22">
        <v>0.13999999999999999</v>
      </c>
      <c r="E215" s="21">
        <v>19.95</v>
      </c>
      <c r="F215" s="21">
        <v>13.299999999999999</v>
      </c>
      <c r="G215" s="29">
        <v>39.864705882352951</v>
      </c>
      <c r="H215" s="34">
        <v>39.864705882352951</v>
      </c>
      <c r="I215" s="40">
        <v>0</v>
      </c>
      <c r="J215" s="41">
        <v>0</v>
      </c>
      <c r="K215" s="40">
        <v>0</v>
      </c>
      <c r="L215" s="44">
        <v>0</v>
      </c>
      <c r="M215" s="40">
        <v>0</v>
      </c>
      <c r="N215" s="41">
        <v>0</v>
      </c>
      <c r="O215" s="40">
        <v>0</v>
      </c>
      <c r="P215" s="51">
        <v>0</v>
      </c>
    </row>
    <row r="216" spans="2:16" ht="14.7" thickBot="1" x14ac:dyDescent="0.55000000000000004">
      <c r="B216" s="18" t="s">
        <v>24</v>
      </c>
      <c r="C216" s="23">
        <v>0.48750000000000004</v>
      </c>
      <c r="D216" s="23">
        <v>0.16250000000000001</v>
      </c>
      <c r="E216" s="26">
        <v>46.312500000000007</v>
      </c>
      <c r="F216" s="26">
        <v>15.4375</v>
      </c>
      <c r="G216" s="29">
        <v>71.45682352941175</v>
      </c>
      <c r="H216" s="34">
        <v>71.45682352941175</v>
      </c>
      <c r="I216" s="40">
        <v>0</v>
      </c>
      <c r="J216" s="41">
        <v>0</v>
      </c>
      <c r="K216" s="40">
        <v>0</v>
      </c>
      <c r="L216" s="44">
        <v>0</v>
      </c>
      <c r="M216" s="40">
        <v>0</v>
      </c>
      <c r="N216" s="41">
        <v>0</v>
      </c>
      <c r="O216" s="40">
        <v>0</v>
      </c>
      <c r="P216" s="51">
        <v>0</v>
      </c>
    </row>
    <row r="218" spans="2:16" ht="14.7" thickBot="1" x14ac:dyDescent="0.55000000000000004">
      <c r="B218" t="s">
        <v>89</v>
      </c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</row>
    <row r="219" spans="2:16" ht="14.7" thickBot="1" x14ac:dyDescent="0.55000000000000004">
      <c r="B219" s="18" t="s">
        <v>24</v>
      </c>
      <c r="C219" s="21">
        <v>0.48750000000000004</v>
      </c>
      <c r="D219" s="21">
        <v>0.16250000000000001</v>
      </c>
      <c r="E219" s="21">
        <v>48.750000000000007</v>
      </c>
      <c r="F219" s="21">
        <v>16.25</v>
      </c>
      <c r="G219" s="29">
        <v>76.560882352941164</v>
      </c>
      <c r="H219" s="34">
        <v>76.560882352941164</v>
      </c>
      <c r="I219" s="40">
        <v>0</v>
      </c>
      <c r="J219" s="41">
        <v>0</v>
      </c>
      <c r="K219" s="40">
        <v>0</v>
      </c>
      <c r="L219" s="44">
        <v>0</v>
      </c>
      <c r="M219" s="40">
        <v>0</v>
      </c>
      <c r="N219" s="41">
        <v>0</v>
      </c>
      <c r="O219" s="40">
        <v>0</v>
      </c>
      <c r="P219" s="51">
        <v>0</v>
      </c>
    </row>
    <row r="220" spans="2:16" ht="14.7" thickBot="1" x14ac:dyDescent="0.55000000000000004">
      <c r="B220" s="9" t="s">
        <v>25</v>
      </c>
      <c r="C220" s="22">
        <v>0.21</v>
      </c>
      <c r="D220" s="22">
        <v>0.13999999999999999</v>
      </c>
      <c r="E220" s="21">
        <v>21</v>
      </c>
      <c r="F220" s="21">
        <v>13.999999999999998</v>
      </c>
      <c r="G220" s="29">
        <v>36.54264705882354</v>
      </c>
      <c r="H220" s="34">
        <v>36.54264705882354</v>
      </c>
      <c r="I220" s="40">
        <v>0</v>
      </c>
      <c r="J220" s="41">
        <v>0</v>
      </c>
      <c r="K220" s="40">
        <v>0</v>
      </c>
      <c r="L220" s="44">
        <v>0</v>
      </c>
      <c r="M220" s="40">
        <v>0</v>
      </c>
      <c r="N220" s="41">
        <v>0</v>
      </c>
      <c r="O220" s="40">
        <v>0</v>
      </c>
      <c r="P220" s="51">
        <v>0</v>
      </c>
    </row>
    <row r="221" spans="2:16" ht="14.7" thickBot="1" x14ac:dyDescent="0.55000000000000004">
      <c r="B221" s="18" t="s">
        <v>24</v>
      </c>
      <c r="C221" s="25">
        <v>0.48750000000000004</v>
      </c>
      <c r="D221" s="25">
        <v>0.16250000000000001</v>
      </c>
      <c r="E221" s="27">
        <v>48.750000000000007</v>
      </c>
      <c r="F221" s="27">
        <v>16.25</v>
      </c>
      <c r="G221" s="29">
        <v>76.560882352941164</v>
      </c>
      <c r="H221" s="34">
        <v>76.560882352941164</v>
      </c>
      <c r="I221" s="42">
        <v>0</v>
      </c>
      <c r="J221" s="43">
        <v>0</v>
      </c>
      <c r="K221" s="42">
        <v>0</v>
      </c>
      <c r="L221" s="45">
        <v>0</v>
      </c>
      <c r="M221" s="42">
        <v>0</v>
      </c>
      <c r="N221" s="43">
        <v>0</v>
      </c>
      <c r="O221" s="40">
        <v>0</v>
      </c>
      <c r="P221" s="52">
        <v>0</v>
      </c>
    </row>
    <row r="222" spans="2:16" x14ac:dyDescent="0.5"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</row>
    <row r="223" spans="2:16" ht="14.7" thickBot="1" x14ac:dyDescent="0.55000000000000004">
      <c r="B223" t="s">
        <v>90</v>
      </c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</row>
    <row r="224" spans="2:16" ht="14.7" thickBot="1" x14ac:dyDescent="0.55000000000000004">
      <c r="B224" s="17" t="s">
        <v>27</v>
      </c>
      <c r="C224" s="21">
        <v>0.26</v>
      </c>
      <c r="D224" s="21">
        <v>0</v>
      </c>
      <c r="E224" s="21">
        <v>49.14</v>
      </c>
      <c r="F224" s="21">
        <v>0</v>
      </c>
      <c r="G224" s="29">
        <v>76.560882352941164</v>
      </c>
      <c r="H224" s="34">
        <v>76.560882352941164</v>
      </c>
      <c r="I224" s="40">
        <v>0</v>
      </c>
      <c r="J224" s="41">
        <v>0</v>
      </c>
      <c r="K224" s="40">
        <v>0</v>
      </c>
      <c r="L224" s="44">
        <v>0</v>
      </c>
      <c r="M224" s="40">
        <v>0</v>
      </c>
      <c r="N224" s="41">
        <v>0</v>
      </c>
      <c r="O224" s="40">
        <v>0</v>
      </c>
      <c r="P224" s="51">
        <v>0</v>
      </c>
    </row>
    <row r="225" spans="2:16" ht="14.7" thickBot="1" x14ac:dyDescent="0.55000000000000004">
      <c r="B225" s="9" t="s">
        <v>25</v>
      </c>
      <c r="C225" s="22">
        <v>0.312</v>
      </c>
      <c r="D225" s="22">
        <v>0.20800000000000002</v>
      </c>
      <c r="E225" s="21">
        <v>58.967999999999996</v>
      </c>
      <c r="F225" s="21">
        <v>39.312000000000005</v>
      </c>
      <c r="G225" s="29">
        <v>49.830882352941195</v>
      </c>
      <c r="H225" s="34">
        <v>49.830882352941195</v>
      </c>
      <c r="I225" s="40">
        <v>9.1371176470588011</v>
      </c>
      <c r="J225" s="41">
        <v>0</v>
      </c>
      <c r="K225" s="40">
        <v>1.2182823529411735</v>
      </c>
      <c r="L225" s="44">
        <v>0</v>
      </c>
      <c r="M225" s="40">
        <v>3.6200034706884578E-2</v>
      </c>
      <c r="N225" s="41">
        <v>0</v>
      </c>
      <c r="O225" s="40">
        <v>0.27150026030163432</v>
      </c>
      <c r="P225" s="51">
        <v>0</v>
      </c>
    </row>
    <row r="226" spans="2:16" ht="14.7" thickBot="1" x14ac:dyDescent="0.55000000000000004">
      <c r="B226" s="18" t="s">
        <v>28</v>
      </c>
      <c r="C226" s="23">
        <v>0.52499999999999991</v>
      </c>
      <c r="D226" s="23">
        <v>0.17499999999999999</v>
      </c>
      <c r="E226" s="26">
        <v>99.22499999999998</v>
      </c>
      <c r="F226" s="26">
        <v>33.074999999999996</v>
      </c>
      <c r="G226" s="29">
        <v>76.560882352941164</v>
      </c>
      <c r="H226" s="34">
        <v>76.560882352941164</v>
      </c>
      <c r="I226" s="40">
        <v>22.664117647058816</v>
      </c>
      <c r="J226" s="41">
        <v>0</v>
      </c>
      <c r="K226" s="40">
        <v>3.0218823529411756</v>
      </c>
      <c r="L226" s="44">
        <v>0</v>
      </c>
      <c r="M226" s="40">
        <v>9.0175022325601442E-2</v>
      </c>
      <c r="N226" s="41">
        <v>0</v>
      </c>
      <c r="O226" s="40">
        <v>0.6763126674420108</v>
      </c>
      <c r="P226" s="51">
        <v>0</v>
      </c>
    </row>
    <row r="228" spans="2:16" ht="14.7" thickBot="1" x14ac:dyDescent="0.55000000000000004">
      <c r="B228">
        <v>46</v>
      </c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</row>
    <row r="229" spans="2:16" ht="14.7" thickBot="1" x14ac:dyDescent="0.55000000000000004">
      <c r="B229" s="18" t="s">
        <v>24</v>
      </c>
      <c r="C229" s="21">
        <v>0.48750000000000004</v>
      </c>
      <c r="D229" s="21">
        <v>0.16250000000000001</v>
      </c>
      <c r="E229" s="21">
        <v>48.262500000000003</v>
      </c>
      <c r="F229" s="21">
        <v>16.087500000000002</v>
      </c>
      <c r="G229" s="29">
        <v>102.08117647058822</v>
      </c>
      <c r="H229" s="34">
        <v>102.08117647058822</v>
      </c>
      <c r="I229" s="40">
        <v>0</v>
      </c>
      <c r="J229" s="41">
        <v>0</v>
      </c>
      <c r="K229" s="40">
        <v>0</v>
      </c>
      <c r="L229" s="44">
        <v>0</v>
      </c>
      <c r="M229" s="40">
        <v>0</v>
      </c>
      <c r="N229" s="41">
        <v>0</v>
      </c>
      <c r="O229" s="40">
        <v>0</v>
      </c>
      <c r="P229" s="51">
        <v>0</v>
      </c>
    </row>
    <row r="230" spans="2:16" ht="14.7" thickBot="1" x14ac:dyDescent="0.55000000000000004">
      <c r="B230" s="9" t="s">
        <v>25</v>
      </c>
      <c r="C230" s="22">
        <v>0.21</v>
      </c>
      <c r="D230" s="22">
        <v>0.13999999999999999</v>
      </c>
      <c r="E230" s="21">
        <v>20.79</v>
      </c>
      <c r="F230" s="21">
        <v>13.86</v>
      </c>
      <c r="G230" s="29">
        <v>33.22058823529413</v>
      </c>
      <c r="H230" s="34">
        <v>33.22058823529413</v>
      </c>
      <c r="I230" s="40">
        <v>0</v>
      </c>
      <c r="J230" s="41">
        <v>0</v>
      </c>
      <c r="K230" s="40">
        <v>0</v>
      </c>
      <c r="L230" s="44">
        <v>0</v>
      </c>
      <c r="M230" s="40">
        <v>0</v>
      </c>
      <c r="N230" s="41">
        <v>0</v>
      </c>
      <c r="O230" s="40">
        <v>0</v>
      </c>
      <c r="P230" s="51">
        <v>0</v>
      </c>
    </row>
    <row r="231" spans="2:16" ht="14.7" thickBot="1" x14ac:dyDescent="0.55000000000000004">
      <c r="B231" s="18" t="s">
        <v>24</v>
      </c>
      <c r="C231" s="25">
        <v>0.48750000000000004</v>
      </c>
      <c r="D231" s="25">
        <v>0.16250000000000001</v>
      </c>
      <c r="E231" s="27">
        <v>48.262500000000003</v>
      </c>
      <c r="F231" s="27">
        <v>16.087500000000002</v>
      </c>
      <c r="G231" s="29">
        <v>102.08117647058822</v>
      </c>
      <c r="H231" s="34">
        <v>102.08117647058822</v>
      </c>
      <c r="I231" s="42">
        <v>0</v>
      </c>
      <c r="J231" s="43">
        <v>0</v>
      </c>
      <c r="K231" s="42">
        <v>0</v>
      </c>
      <c r="L231" s="45">
        <v>0</v>
      </c>
      <c r="M231" s="42">
        <v>0</v>
      </c>
      <c r="N231" s="43">
        <v>0</v>
      </c>
      <c r="O231" s="40">
        <v>0</v>
      </c>
      <c r="P231" s="52">
        <v>0</v>
      </c>
    </row>
    <row r="232" spans="2:16" x14ac:dyDescent="0.5">
      <c r="B232" t="s">
        <v>97</v>
      </c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</row>
    <row r="233" spans="2:16" ht="14.7" thickBot="1" x14ac:dyDescent="0.55000000000000004">
      <c r="B233">
        <v>47</v>
      </c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</row>
    <row r="234" spans="2:16" ht="14.7" thickBot="1" x14ac:dyDescent="0.55000000000000004">
      <c r="B234" s="17" t="s">
        <v>24</v>
      </c>
      <c r="C234" s="21">
        <v>0.48750000000000004</v>
      </c>
      <c r="D234" s="21">
        <v>0.16250000000000001</v>
      </c>
      <c r="E234" s="21">
        <v>87.262500000000003</v>
      </c>
      <c r="F234" s="21">
        <v>29.087500000000002</v>
      </c>
      <c r="G234" s="29">
        <v>102.08117647058822</v>
      </c>
      <c r="H234" s="34">
        <v>102.08117647058822</v>
      </c>
      <c r="I234" s="40">
        <v>0</v>
      </c>
      <c r="J234" s="41">
        <v>0</v>
      </c>
      <c r="K234" s="40">
        <v>0</v>
      </c>
      <c r="L234" s="44">
        <v>0</v>
      </c>
      <c r="M234" s="40">
        <v>0</v>
      </c>
      <c r="N234" s="41">
        <v>0</v>
      </c>
      <c r="O234" s="40">
        <v>0</v>
      </c>
      <c r="P234" s="51">
        <v>0</v>
      </c>
    </row>
    <row r="235" spans="2:16" ht="14.7" thickBot="1" x14ac:dyDescent="0.55000000000000004">
      <c r="B235" s="9" t="s">
        <v>25</v>
      </c>
      <c r="C235" s="22">
        <v>0.21</v>
      </c>
      <c r="D235" s="22">
        <v>0.13999999999999999</v>
      </c>
      <c r="E235" s="21">
        <v>37.589999999999996</v>
      </c>
      <c r="F235" s="21">
        <v>25.06</v>
      </c>
      <c r="G235" s="29">
        <v>39.864705882352951</v>
      </c>
      <c r="H235" s="34">
        <v>39.864705882352951</v>
      </c>
      <c r="I235" s="40">
        <v>0</v>
      </c>
      <c r="J235" s="41">
        <v>0</v>
      </c>
      <c r="K235" s="40">
        <v>0</v>
      </c>
      <c r="L235" s="44">
        <v>0</v>
      </c>
      <c r="M235" s="40">
        <v>0</v>
      </c>
      <c r="N235" s="41">
        <v>0</v>
      </c>
      <c r="O235" s="40">
        <v>0</v>
      </c>
      <c r="P235" s="51">
        <v>0</v>
      </c>
    </row>
    <row r="236" spans="2:16" ht="14.7" thickBot="1" x14ac:dyDescent="0.55000000000000004">
      <c r="B236" s="18" t="s">
        <v>24</v>
      </c>
      <c r="C236" s="23">
        <v>0.48750000000000004</v>
      </c>
      <c r="D236" s="23">
        <v>0.16250000000000001</v>
      </c>
      <c r="E236" s="26">
        <v>87.262500000000003</v>
      </c>
      <c r="F236" s="26">
        <v>29.087500000000002</v>
      </c>
      <c r="G236" s="29">
        <v>102.08117647058822</v>
      </c>
      <c r="H236" s="34">
        <v>102.08117647058822</v>
      </c>
      <c r="I236" s="40">
        <v>0</v>
      </c>
      <c r="J236" s="41">
        <v>0</v>
      </c>
      <c r="K236" s="40">
        <v>0</v>
      </c>
      <c r="L236" s="44">
        <v>0</v>
      </c>
      <c r="M236" s="40">
        <v>0</v>
      </c>
      <c r="N236" s="41">
        <v>0</v>
      </c>
      <c r="O236" s="40">
        <v>0</v>
      </c>
      <c r="P236" s="51">
        <v>0</v>
      </c>
    </row>
    <row r="237" spans="2:16" x14ac:dyDescent="0.5">
      <c r="B237" t="s">
        <v>97</v>
      </c>
    </row>
    <row r="238" spans="2:16" ht="14.7" thickBot="1" x14ac:dyDescent="0.55000000000000004">
      <c r="B238">
        <v>48</v>
      </c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</row>
    <row r="239" spans="2:16" ht="14.7" thickBot="1" x14ac:dyDescent="0.55000000000000004">
      <c r="B239" s="18" t="s">
        <v>27</v>
      </c>
      <c r="C239" s="21">
        <v>0.26</v>
      </c>
      <c r="D239" s="21">
        <v>0</v>
      </c>
      <c r="E239" s="21">
        <v>15.08</v>
      </c>
      <c r="F239" s="21">
        <v>0</v>
      </c>
      <c r="G239" s="29">
        <v>51.040588235294109</v>
      </c>
      <c r="H239" s="34">
        <v>51.040588235294109</v>
      </c>
      <c r="I239" s="40">
        <v>0</v>
      </c>
      <c r="J239" s="41">
        <v>0</v>
      </c>
      <c r="K239" s="40">
        <v>0</v>
      </c>
      <c r="L239" s="44">
        <v>0</v>
      </c>
      <c r="M239" s="40">
        <v>0</v>
      </c>
      <c r="N239" s="41">
        <v>0</v>
      </c>
      <c r="O239" s="40">
        <v>0</v>
      </c>
      <c r="P239" s="51">
        <v>0</v>
      </c>
    </row>
    <row r="240" spans="2:16" ht="14.7" thickBot="1" x14ac:dyDescent="0.55000000000000004">
      <c r="B240" s="9" t="s">
        <v>25</v>
      </c>
      <c r="C240" s="22">
        <v>0.312</v>
      </c>
      <c r="D240" s="22">
        <v>0.20800000000000002</v>
      </c>
      <c r="E240" s="21">
        <v>18.096</v>
      </c>
      <c r="F240" s="21">
        <v>12.064000000000002</v>
      </c>
      <c r="G240" s="29">
        <v>33.22058823529413</v>
      </c>
      <c r="H240" s="34">
        <v>33.22058823529413</v>
      </c>
      <c r="I240" s="40">
        <v>0</v>
      </c>
      <c r="J240" s="41">
        <v>0</v>
      </c>
      <c r="K240" s="40">
        <v>0</v>
      </c>
      <c r="L240" s="44">
        <v>0</v>
      </c>
      <c r="M240" s="40">
        <v>0</v>
      </c>
      <c r="N240" s="41">
        <v>0</v>
      </c>
      <c r="O240" s="40">
        <v>0</v>
      </c>
      <c r="P240" s="51">
        <v>0</v>
      </c>
    </row>
    <row r="241" spans="2:16" ht="14.7" thickBot="1" x14ac:dyDescent="0.55000000000000004">
      <c r="B241" s="18" t="s">
        <v>28</v>
      </c>
      <c r="C241" s="25">
        <v>0.52499999999999991</v>
      </c>
      <c r="D241" s="25">
        <v>0.17499999999999999</v>
      </c>
      <c r="E241" s="27">
        <v>30.449999999999996</v>
      </c>
      <c r="F241" s="27">
        <v>10.149999999999999</v>
      </c>
      <c r="G241" s="29">
        <v>51.040588235294109</v>
      </c>
      <c r="H241" s="34">
        <v>51.040588235294109</v>
      </c>
      <c r="I241" s="42">
        <v>0</v>
      </c>
      <c r="J241" s="43">
        <v>0</v>
      </c>
      <c r="K241" s="42">
        <v>0</v>
      </c>
      <c r="L241" s="45">
        <v>0</v>
      </c>
      <c r="M241" s="42">
        <v>0</v>
      </c>
      <c r="N241" s="43">
        <v>0</v>
      </c>
      <c r="O241" s="40">
        <v>0</v>
      </c>
      <c r="P241" s="52">
        <v>0</v>
      </c>
    </row>
    <row r="242" spans="2:16" x14ac:dyDescent="0.5">
      <c r="B242" t="s">
        <v>97</v>
      </c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</row>
    <row r="243" spans="2:16" ht="14.7" thickBot="1" x14ac:dyDescent="0.55000000000000004">
      <c r="B243">
        <v>49</v>
      </c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</row>
    <row r="244" spans="2:16" ht="14.7" thickBot="1" x14ac:dyDescent="0.55000000000000004">
      <c r="B244" s="17" t="s">
        <v>27</v>
      </c>
      <c r="C244" s="21">
        <v>0.26</v>
      </c>
      <c r="D244" s="21">
        <v>0</v>
      </c>
      <c r="E244" s="21">
        <v>24.18</v>
      </c>
      <c r="F244" s="21">
        <v>0</v>
      </c>
      <c r="G244" s="29">
        <v>56.144647058823523</v>
      </c>
      <c r="H244" s="34">
        <v>56.144647058823523</v>
      </c>
      <c r="I244" s="40">
        <v>0</v>
      </c>
      <c r="J244" s="41">
        <v>0</v>
      </c>
      <c r="K244" s="40">
        <v>0</v>
      </c>
      <c r="L244" s="44">
        <v>0</v>
      </c>
      <c r="M244" s="40">
        <v>0</v>
      </c>
      <c r="N244" s="41">
        <v>0</v>
      </c>
      <c r="O244" s="40">
        <v>0</v>
      </c>
      <c r="P244" s="51">
        <v>0</v>
      </c>
    </row>
    <row r="245" spans="2:16" ht="14.7" thickBot="1" x14ac:dyDescent="0.55000000000000004">
      <c r="B245" s="9" t="s">
        <v>25</v>
      </c>
      <c r="C245" s="22">
        <v>0.312</v>
      </c>
      <c r="D245" s="22">
        <v>0.20800000000000002</v>
      </c>
      <c r="E245" s="21">
        <v>29.015999999999998</v>
      </c>
      <c r="F245" s="21">
        <v>19.344000000000001</v>
      </c>
      <c r="G245" s="29">
        <v>36.54264705882354</v>
      </c>
      <c r="H245" s="34">
        <v>36.54264705882354</v>
      </c>
      <c r="I245" s="40">
        <v>0</v>
      </c>
      <c r="J245" s="41">
        <v>0</v>
      </c>
      <c r="K245" s="40">
        <v>0</v>
      </c>
      <c r="L245" s="44">
        <v>0</v>
      </c>
      <c r="M245" s="40">
        <v>0</v>
      </c>
      <c r="N245" s="41">
        <v>0</v>
      </c>
      <c r="O245" s="40">
        <v>0</v>
      </c>
      <c r="P245" s="51">
        <v>0</v>
      </c>
    </row>
    <row r="246" spans="2:16" ht="14.7" thickBot="1" x14ac:dyDescent="0.55000000000000004">
      <c r="B246" s="18" t="s">
        <v>28</v>
      </c>
      <c r="C246" s="23">
        <v>0.52499999999999991</v>
      </c>
      <c r="D246" s="23">
        <v>0.17499999999999999</v>
      </c>
      <c r="E246" s="26">
        <v>48.824999999999989</v>
      </c>
      <c r="F246" s="26">
        <v>16.274999999999999</v>
      </c>
      <c r="G246" s="29">
        <v>56.144647058823523</v>
      </c>
      <c r="H246" s="34">
        <v>56.144647058823523</v>
      </c>
      <c r="I246" s="40">
        <v>0</v>
      </c>
      <c r="J246" s="41">
        <v>0</v>
      </c>
      <c r="K246" s="40">
        <v>0</v>
      </c>
      <c r="L246" s="44">
        <v>0</v>
      </c>
      <c r="M246" s="40">
        <v>0</v>
      </c>
      <c r="N246" s="41">
        <v>0</v>
      </c>
      <c r="O246" s="40">
        <v>0</v>
      </c>
      <c r="P246" s="51">
        <v>0</v>
      </c>
    </row>
    <row r="247" spans="2:16" x14ac:dyDescent="0.5">
      <c r="B247" t="s">
        <v>97</v>
      </c>
    </row>
    <row r="248" spans="2:16" ht="14.7" thickBot="1" x14ac:dyDescent="0.55000000000000004">
      <c r="B248">
        <v>50</v>
      </c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</row>
    <row r="249" spans="2:16" ht="14.7" thickBot="1" x14ac:dyDescent="0.55000000000000004">
      <c r="B249" s="18" t="s">
        <v>24</v>
      </c>
      <c r="C249" s="21">
        <v>0.48750000000000004</v>
      </c>
      <c r="D249" s="21">
        <v>0.16250000000000001</v>
      </c>
      <c r="E249" s="21">
        <v>74.100000000000009</v>
      </c>
      <c r="F249" s="21">
        <v>24.7</v>
      </c>
      <c r="G249" s="29">
        <v>89.321029411764698</v>
      </c>
      <c r="H249" s="34">
        <v>89.321029411764698</v>
      </c>
      <c r="I249" s="40">
        <v>0</v>
      </c>
      <c r="J249" s="41">
        <v>0</v>
      </c>
      <c r="K249" s="40">
        <v>0</v>
      </c>
      <c r="L249" s="44">
        <v>0</v>
      </c>
      <c r="M249" s="40">
        <v>0</v>
      </c>
      <c r="N249" s="41">
        <v>0</v>
      </c>
      <c r="O249" s="40">
        <v>0</v>
      </c>
      <c r="P249" s="51">
        <v>0</v>
      </c>
    </row>
    <row r="250" spans="2:16" ht="14.7" thickBot="1" x14ac:dyDescent="0.55000000000000004">
      <c r="B250" s="9" t="s">
        <v>25</v>
      </c>
      <c r="C250" s="22">
        <v>0.21</v>
      </c>
      <c r="D250" s="22">
        <v>0.13999999999999999</v>
      </c>
      <c r="E250" s="21">
        <v>31.919999999999998</v>
      </c>
      <c r="F250" s="21">
        <v>21.279999999999998</v>
      </c>
      <c r="G250" s="29">
        <v>59.797058823529433</v>
      </c>
      <c r="H250" s="34">
        <v>59.797058823529433</v>
      </c>
      <c r="I250" s="40">
        <v>0</v>
      </c>
      <c r="J250" s="41">
        <v>0</v>
      </c>
      <c r="K250" s="40">
        <v>0</v>
      </c>
      <c r="L250" s="44">
        <v>0</v>
      </c>
      <c r="M250" s="40">
        <v>0</v>
      </c>
      <c r="N250" s="41">
        <v>0</v>
      </c>
      <c r="O250" s="40">
        <v>0</v>
      </c>
      <c r="P250" s="51">
        <v>0</v>
      </c>
    </row>
    <row r="251" spans="2:16" ht="14.7" thickBot="1" x14ac:dyDescent="0.55000000000000004">
      <c r="B251" s="18" t="s">
        <v>24</v>
      </c>
      <c r="C251" s="25">
        <v>0.48750000000000004</v>
      </c>
      <c r="D251" s="25">
        <v>0.16250000000000001</v>
      </c>
      <c r="E251" s="27">
        <v>74.100000000000009</v>
      </c>
      <c r="F251" s="27">
        <v>24.7</v>
      </c>
      <c r="G251" s="29">
        <v>89.321029411764698</v>
      </c>
      <c r="H251" s="34">
        <v>89.321029411764698</v>
      </c>
      <c r="I251" s="42">
        <v>0</v>
      </c>
      <c r="J251" s="43">
        <v>0</v>
      </c>
      <c r="K251" s="42">
        <v>0</v>
      </c>
      <c r="L251" s="45">
        <v>0</v>
      </c>
      <c r="M251" s="42">
        <v>0</v>
      </c>
      <c r="N251" s="43">
        <v>0</v>
      </c>
      <c r="O251" s="40">
        <v>0</v>
      </c>
      <c r="P251" s="52">
        <v>0</v>
      </c>
    </row>
    <row r="252" spans="2:16" x14ac:dyDescent="0.5">
      <c r="B252" t="s">
        <v>97</v>
      </c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</row>
    <row r="253" spans="2:16" ht="14.7" thickBot="1" x14ac:dyDescent="0.55000000000000004">
      <c r="B253">
        <v>51</v>
      </c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</row>
    <row r="254" spans="2:16" ht="14.7" thickBot="1" x14ac:dyDescent="0.55000000000000004">
      <c r="B254" s="17" t="s">
        <v>24</v>
      </c>
      <c r="C254" s="21">
        <v>0.48750000000000004</v>
      </c>
      <c r="D254" s="21">
        <v>0.16250000000000001</v>
      </c>
      <c r="E254" s="21">
        <v>8.7750000000000004</v>
      </c>
      <c r="F254" s="21">
        <v>2.9250000000000003</v>
      </c>
      <c r="G254" s="29">
        <v>40.832470588235289</v>
      </c>
      <c r="H254" s="34">
        <v>40.832470588235289</v>
      </c>
      <c r="I254" s="40">
        <v>0</v>
      </c>
      <c r="J254" s="41">
        <v>0</v>
      </c>
      <c r="K254" s="40">
        <v>0</v>
      </c>
      <c r="L254" s="44">
        <v>0</v>
      </c>
      <c r="M254" s="40">
        <v>0</v>
      </c>
      <c r="N254" s="41">
        <v>0</v>
      </c>
      <c r="O254" s="40">
        <v>0</v>
      </c>
      <c r="P254" s="51">
        <v>0</v>
      </c>
    </row>
    <row r="255" spans="2:16" ht="14.7" thickBot="1" x14ac:dyDescent="0.55000000000000004">
      <c r="B255" s="9" t="s">
        <v>25</v>
      </c>
      <c r="C255" s="22">
        <v>0.21</v>
      </c>
      <c r="D255" s="22">
        <v>0.13999999999999999</v>
      </c>
      <c r="E255" s="21">
        <v>3.78</v>
      </c>
      <c r="F255" s="21">
        <v>2.5199999999999996</v>
      </c>
      <c r="G255" s="29">
        <v>33.22058823529413</v>
      </c>
      <c r="H255" s="34">
        <v>33.22058823529413</v>
      </c>
      <c r="I255" s="40">
        <v>0</v>
      </c>
      <c r="J255" s="41">
        <v>0</v>
      </c>
      <c r="K255" s="40">
        <v>0</v>
      </c>
      <c r="L255" s="44">
        <v>0</v>
      </c>
      <c r="M255" s="40">
        <v>0</v>
      </c>
      <c r="N255" s="41">
        <v>0</v>
      </c>
      <c r="O255" s="40">
        <v>0</v>
      </c>
      <c r="P255" s="51">
        <v>0</v>
      </c>
    </row>
    <row r="256" spans="2:16" ht="14.7" thickBot="1" x14ac:dyDescent="0.55000000000000004">
      <c r="B256" s="18" t="s">
        <v>24</v>
      </c>
      <c r="C256" s="23">
        <v>0.48750000000000004</v>
      </c>
      <c r="D256" s="23">
        <v>0.16250000000000001</v>
      </c>
      <c r="E256" s="26">
        <v>8.7750000000000004</v>
      </c>
      <c r="F256" s="26">
        <v>2.9250000000000003</v>
      </c>
      <c r="G256" s="29">
        <v>40.832470588235289</v>
      </c>
      <c r="H256" s="34">
        <v>40.832470588235289</v>
      </c>
      <c r="I256" s="40">
        <v>0</v>
      </c>
      <c r="J256" s="41">
        <v>0</v>
      </c>
      <c r="K256" s="40">
        <v>0</v>
      </c>
      <c r="L256" s="44">
        <v>0</v>
      </c>
      <c r="M256" s="40">
        <v>0</v>
      </c>
      <c r="N256" s="41">
        <v>0</v>
      </c>
      <c r="O256" s="40">
        <v>0</v>
      </c>
      <c r="P256" s="51">
        <v>0</v>
      </c>
    </row>
    <row r="257" spans="2:16" x14ac:dyDescent="0.5">
      <c r="B257" t="s">
        <v>97</v>
      </c>
    </row>
    <row r="258" spans="2:16" ht="14.7" thickBot="1" x14ac:dyDescent="0.55000000000000004">
      <c r="B258">
        <v>52</v>
      </c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</row>
    <row r="259" spans="2:16" ht="14.7" thickBot="1" x14ac:dyDescent="0.55000000000000004">
      <c r="B259" s="17" t="s">
        <v>24</v>
      </c>
      <c r="C259" s="21">
        <v>0.48750000000000004</v>
      </c>
      <c r="D259" s="21">
        <v>0.16250000000000001</v>
      </c>
      <c r="E259" s="21">
        <v>8.7750000000000004</v>
      </c>
      <c r="F259" s="21">
        <v>2.9250000000000003</v>
      </c>
      <c r="G259" s="29">
        <v>40.832470588235289</v>
      </c>
      <c r="H259" s="34">
        <v>40.832470588235289</v>
      </c>
      <c r="I259" s="40">
        <v>0</v>
      </c>
      <c r="J259" s="41">
        <v>0</v>
      </c>
      <c r="K259" s="40">
        <v>0</v>
      </c>
      <c r="L259" s="44">
        <v>0</v>
      </c>
      <c r="M259" s="40">
        <v>0</v>
      </c>
      <c r="N259" s="41">
        <v>0</v>
      </c>
      <c r="O259" s="40">
        <v>0</v>
      </c>
      <c r="P259" s="51">
        <v>0</v>
      </c>
    </row>
    <row r="260" spans="2:16" ht="14.7" thickBot="1" x14ac:dyDescent="0.55000000000000004">
      <c r="B260" s="9" t="s">
        <v>25</v>
      </c>
      <c r="C260" s="22">
        <v>0.21</v>
      </c>
      <c r="D260" s="22">
        <v>0.13999999999999999</v>
      </c>
      <c r="E260" s="21">
        <v>3.78</v>
      </c>
      <c r="F260" s="21">
        <v>2.5199999999999996</v>
      </c>
      <c r="G260" s="29">
        <v>33.22058823529413</v>
      </c>
      <c r="H260" s="34">
        <v>33.22058823529413</v>
      </c>
      <c r="I260" s="40">
        <v>0</v>
      </c>
      <c r="J260" s="41">
        <v>0</v>
      </c>
      <c r="K260" s="40">
        <v>0</v>
      </c>
      <c r="L260" s="44">
        <v>0</v>
      </c>
      <c r="M260" s="40">
        <v>0</v>
      </c>
      <c r="N260" s="41">
        <v>0</v>
      </c>
      <c r="O260" s="40">
        <v>0</v>
      </c>
      <c r="P260" s="51">
        <v>0</v>
      </c>
    </row>
    <row r="261" spans="2:16" ht="14.7" thickBot="1" x14ac:dyDescent="0.55000000000000004">
      <c r="B261" s="18" t="s">
        <v>24</v>
      </c>
      <c r="C261" s="23">
        <v>0.48750000000000004</v>
      </c>
      <c r="D261" s="23">
        <v>0.16250000000000001</v>
      </c>
      <c r="E261" s="26">
        <v>8.7750000000000004</v>
      </c>
      <c r="F261" s="26">
        <v>2.9250000000000003</v>
      </c>
      <c r="G261" s="29">
        <v>40.832470588235289</v>
      </c>
      <c r="H261" s="34">
        <v>40.832470588235289</v>
      </c>
      <c r="I261" s="40">
        <v>0</v>
      </c>
      <c r="J261" s="41">
        <v>0</v>
      </c>
      <c r="K261" s="40">
        <v>0</v>
      </c>
      <c r="L261" s="44">
        <v>0</v>
      </c>
      <c r="M261" s="40">
        <v>0</v>
      </c>
      <c r="N261" s="41">
        <v>0</v>
      </c>
      <c r="O261" s="40">
        <v>0</v>
      </c>
      <c r="P261" s="51">
        <v>0</v>
      </c>
    </row>
    <row r="262" spans="2:16" x14ac:dyDescent="0.5">
      <c r="B262" t="s">
        <v>97</v>
      </c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</row>
    <row r="263" spans="2:16" ht="14.7" thickBot="1" x14ac:dyDescent="0.55000000000000004">
      <c r="B263">
        <v>53</v>
      </c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</row>
    <row r="264" spans="2:16" ht="14.7" thickBot="1" x14ac:dyDescent="0.55000000000000004">
      <c r="B264" s="17" t="s">
        <v>24</v>
      </c>
      <c r="C264" s="21">
        <v>0.48750000000000004</v>
      </c>
      <c r="D264" s="21">
        <v>0.16250000000000001</v>
      </c>
      <c r="E264" s="21">
        <v>8.7750000000000004</v>
      </c>
      <c r="F264" s="21">
        <v>2.9250000000000003</v>
      </c>
      <c r="G264" s="29">
        <v>40.832470588235289</v>
      </c>
      <c r="H264" s="34">
        <v>40.832470588235289</v>
      </c>
      <c r="I264" s="40">
        <v>0</v>
      </c>
      <c r="J264" s="41">
        <v>0</v>
      </c>
      <c r="K264" s="40">
        <v>0</v>
      </c>
      <c r="L264" s="44">
        <v>0</v>
      </c>
      <c r="M264" s="40">
        <v>0</v>
      </c>
      <c r="N264" s="41">
        <v>0</v>
      </c>
      <c r="O264" s="40">
        <v>0</v>
      </c>
      <c r="P264" s="51">
        <v>0</v>
      </c>
    </row>
    <row r="265" spans="2:16" ht="14.7" thickBot="1" x14ac:dyDescent="0.55000000000000004">
      <c r="B265" s="9" t="s">
        <v>25</v>
      </c>
      <c r="C265" s="22">
        <v>0.21</v>
      </c>
      <c r="D265" s="22">
        <v>0.13999999999999999</v>
      </c>
      <c r="E265" s="21">
        <v>3.78</v>
      </c>
      <c r="F265" s="21">
        <v>2.5199999999999996</v>
      </c>
      <c r="G265" s="29">
        <v>33.22058823529413</v>
      </c>
      <c r="H265" s="34">
        <v>33.22058823529413</v>
      </c>
      <c r="I265" s="40">
        <v>0</v>
      </c>
      <c r="J265" s="41">
        <v>0</v>
      </c>
      <c r="K265" s="40">
        <v>0</v>
      </c>
      <c r="L265" s="44">
        <v>0</v>
      </c>
      <c r="M265" s="40">
        <v>0</v>
      </c>
      <c r="N265" s="41">
        <v>0</v>
      </c>
      <c r="O265" s="40">
        <v>0</v>
      </c>
      <c r="P265" s="51">
        <v>0</v>
      </c>
    </row>
    <row r="266" spans="2:16" ht="14.7" thickBot="1" x14ac:dyDescent="0.55000000000000004">
      <c r="B266" s="18" t="s">
        <v>24</v>
      </c>
      <c r="C266" s="23">
        <v>0.48750000000000004</v>
      </c>
      <c r="D266" s="23">
        <v>0.16250000000000001</v>
      </c>
      <c r="E266" s="26">
        <v>8.7750000000000004</v>
      </c>
      <c r="F266" s="26">
        <v>2.9250000000000003</v>
      </c>
      <c r="G266" s="29">
        <v>40.832470588235289</v>
      </c>
      <c r="H266" s="34">
        <v>40.832470588235289</v>
      </c>
      <c r="I266" s="40">
        <v>0</v>
      </c>
      <c r="J266" s="41">
        <v>0</v>
      </c>
      <c r="K266" s="40">
        <v>0</v>
      </c>
      <c r="L266" s="44">
        <v>0</v>
      </c>
      <c r="M266" s="40">
        <v>0</v>
      </c>
      <c r="N266" s="41">
        <v>0</v>
      </c>
      <c r="O266" s="40">
        <v>0</v>
      </c>
      <c r="P266" s="51">
        <v>0</v>
      </c>
    </row>
    <row r="267" spans="2:16" x14ac:dyDescent="0.5">
      <c r="B267" t="s">
        <v>97</v>
      </c>
    </row>
    <row r="268" spans="2:16" ht="14.7" thickBot="1" x14ac:dyDescent="0.55000000000000004">
      <c r="B268">
        <v>54</v>
      </c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</row>
    <row r="269" spans="2:16" ht="14.7" thickBot="1" x14ac:dyDescent="0.55000000000000004">
      <c r="B269" s="17" t="s">
        <v>24</v>
      </c>
      <c r="C269" s="21">
        <v>0.48750000000000004</v>
      </c>
      <c r="D269" s="21">
        <v>0.16250000000000001</v>
      </c>
      <c r="E269" s="21">
        <v>8.7750000000000004</v>
      </c>
      <c r="F269" s="21">
        <v>2.9250000000000003</v>
      </c>
      <c r="G269" s="29">
        <v>40.832470588235289</v>
      </c>
      <c r="H269" s="34">
        <v>40.832470588235289</v>
      </c>
      <c r="I269" s="40">
        <v>0</v>
      </c>
      <c r="J269" s="41">
        <v>0</v>
      </c>
      <c r="K269" s="40">
        <v>0</v>
      </c>
      <c r="L269" s="44">
        <v>0</v>
      </c>
      <c r="M269" s="40">
        <v>0</v>
      </c>
      <c r="N269" s="41">
        <v>0</v>
      </c>
      <c r="O269" s="40">
        <v>0</v>
      </c>
      <c r="P269" s="51">
        <v>0</v>
      </c>
    </row>
    <row r="270" spans="2:16" ht="14.7" thickBot="1" x14ac:dyDescent="0.55000000000000004">
      <c r="B270" s="9" t="s">
        <v>25</v>
      </c>
      <c r="C270" s="22">
        <v>0.21</v>
      </c>
      <c r="D270" s="22">
        <v>0.13999999999999999</v>
      </c>
      <c r="E270" s="21">
        <v>3.78</v>
      </c>
      <c r="F270" s="21">
        <v>2.5199999999999996</v>
      </c>
      <c r="G270" s="29">
        <v>33.22058823529413</v>
      </c>
      <c r="H270" s="34">
        <v>33.22058823529413</v>
      </c>
      <c r="I270" s="40">
        <v>0</v>
      </c>
      <c r="J270" s="41">
        <v>0</v>
      </c>
      <c r="K270" s="40">
        <v>0</v>
      </c>
      <c r="L270" s="44">
        <v>0</v>
      </c>
      <c r="M270" s="40">
        <v>0</v>
      </c>
      <c r="N270" s="41">
        <v>0</v>
      </c>
      <c r="O270" s="40">
        <v>0</v>
      </c>
      <c r="P270" s="51">
        <v>0</v>
      </c>
    </row>
    <row r="271" spans="2:16" ht="14.7" thickBot="1" x14ac:dyDescent="0.55000000000000004">
      <c r="B271" s="18" t="s">
        <v>24</v>
      </c>
      <c r="C271" s="23">
        <v>0.48750000000000004</v>
      </c>
      <c r="D271" s="23">
        <v>0.16250000000000001</v>
      </c>
      <c r="E271" s="26">
        <v>8.7750000000000004</v>
      </c>
      <c r="F271" s="26">
        <v>2.9250000000000003</v>
      </c>
      <c r="G271" s="29">
        <v>40.832470588235289</v>
      </c>
      <c r="H271" s="34">
        <v>40.832470588235289</v>
      </c>
      <c r="I271" s="40">
        <v>0</v>
      </c>
      <c r="J271" s="41">
        <v>0</v>
      </c>
      <c r="K271" s="40">
        <v>0</v>
      </c>
      <c r="L271" s="44">
        <v>0</v>
      </c>
      <c r="M271" s="40">
        <v>0</v>
      </c>
      <c r="N271" s="41">
        <v>0</v>
      </c>
      <c r="O271" s="40">
        <v>0</v>
      </c>
      <c r="P271" s="51">
        <v>0</v>
      </c>
    </row>
    <row r="272" spans="2:16" x14ac:dyDescent="0.5">
      <c r="B272" t="s">
        <v>97</v>
      </c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</row>
    <row r="273" spans="2:16" ht="14.7" thickBot="1" x14ac:dyDescent="0.55000000000000004">
      <c r="B273">
        <v>55</v>
      </c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</row>
    <row r="274" spans="2:16" ht="14.7" thickBot="1" x14ac:dyDescent="0.55000000000000004">
      <c r="B274" s="17" t="s">
        <v>24</v>
      </c>
      <c r="C274" s="21">
        <v>0.48750000000000004</v>
      </c>
      <c r="D274" s="21">
        <v>0.16250000000000001</v>
      </c>
      <c r="E274" s="21">
        <v>8.7750000000000004</v>
      </c>
      <c r="F274" s="21">
        <v>2.9250000000000003</v>
      </c>
      <c r="G274" s="29">
        <v>40.832470588235289</v>
      </c>
      <c r="H274" s="34">
        <v>40.832470588235289</v>
      </c>
      <c r="I274" s="40">
        <v>0</v>
      </c>
      <c r="J274" s="41">
        <v>0</v>
      </c>
      <c r="K274" s="40">
        <v>0</v>
      </c>
      <c r="L274" s="44">
        <v>0</v>
      </c>
      <c r="M274" s="40">
        <v>0</v>
      </c>
      <c r="N274" s="41">
        <v>0</v>
      </c>
      <c r="O274" s="40">
        <v>0</v>
      </c>
      <c r="P274" s="51">
        <v>0</v>
      </c>
    </row>
    <row r="275" spans="2:16" ht="14.7" thickBot="1" x14ac:dyDescent="0.55000000000000004">
      <c r="B275" s="9" t="s">
        <v>25</v>
      </c>
      <c r="C275" s="22">
        <v>0.21</v>
      </c>
      <c r="D275" s="22">
        <v>0.13999999999999999</v>
      </c>
      <c r="E275" s="21">
        <v>3.78</v>
      </c>
      <c r="F275" s="21">
        <v>2.5199999999999996</v>
      </c>
      <c r="G275" s="29">
        <v>33.22058823529413</v>
      </c>
      <c r="H275" s="34">
        <v>33.22058823529413</v>
      </c>
      <c r="I275" s="40">
        <v>0</v>
      </c>
      <c r="J275" s="41">
        <v>0</v>
      </c>
      <c r="K275" s="40">
        <v>0</v>
      </c>
      <c r="L275" s="44">
        <v>0</v>
      </c>
      <c r="M275" s="40">
        <v>0</v>
      </c>
      <c r="N275" s="41">
        <v>0</v>
      </c>
      <c r="O275" s="40">
        <v>0</v>
      </c>
      <c r="P275" s="51">
        <v>0</v>
      </c>
    </row>
    <row r="276" spans="2:16" ht="14.7" thickBot="1" x14ac:dyDescent="0.55000000000000004">
      <c r="B276" s="18" t="s">
        <v>24</v>
      </c>
      <c r="C276" s="23">
        <v>0.48750000000000004</v>
      </c>
      <c r="D276" s="23">
        <v>0.16250000000000001</v>
      </c>
      <c r="E276" s="26">
        <v>8.7750000000000004</v>
      </c>
      <c r="F276" s="26">
        <v>2.9250000000000003</v>
      </c>
      <c r="G276" s="29">
        <v>40.832470588235289</v>
      </c>
      <c r="H276" s="34">
        <v>40.832470588235289</v>
      </c>
      <c r="I276" s="40">
        <v>0</v>
      </c>
      <c r="J276" s="41">
        <v>0</v>
      </c>
      <c r="K276" s="40">
        <v>0</v>
      </c>
      <c r="L276" s="44">
        <v>0</v>
      </c>
      <c r="M276" s="40">
        <v>0</v>
      </c>
      <c r="N276" s="41">
        <v>0</v>
      </c>
      <c r="O276" s="40">
        <v>0</v>
      </c>
      <c r="P276" s="51">
        <v>0</v>
      </c>
    </row>
    <row r="277" spans="2:16" x14ac:dyDescent="0.5">
      <c r="B277" t="s">
        <v>97</v>
      </c>
    </row>
    <row r="278" spans="2:16" ht="14.7" thickBot="1" x14ac:dyDescent="0.55000000000000004">
      <c r="B278">
        <v>56</v>
      </c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</row>
    <row r="279" spans="2:16" ht="14.7" thickBot="1" x14ac:dyDescent="0.55000000000000004">
      <c r="B279" s="17" t="s">
        <v>24</v>
      </c>
      <c r="C279" s="21">
        <v>0.48750000000000004</v>
      </c>
      <c r="D279" s="21">
        <v>0.16250000000000001</v>
      </c>
      <c r="E279" s="21">
        <v>8.7750000000000004</v>
      </c>
      <c r="F279" s="21">
        <v>2.9250000000000003</v>
      </c>
      <c r="G279" s="29">
        <v>40.832470588235289</v>
      </c>
      <c r="H279" s="34">
        <v>40.832470588235289</v>
      </c>
      <c r="I279" s="40">
        <v>0</v>
      </c>
      <c r="J279" s="41">
        <v>0</v>
      </c>
      <c r="K279" s="40">
        <v>0</v>
      </c>
      <c r="L279" s="44">
        <v>0</v>
      </c>
      <c r="M279" s="40">
        <v>0</v>
      </c>
      <c r="N279" s="41">
        <v>0</v>
      </c>
      <c r="O279" s="40">
        <v>0</v>
      </c>
      <c r="P279" s="51">
        <v>0</v>
      </c>
    </row>
    <row r="280" spans="2:16" ht="14.7" thickBot="1" x14ac:dyDescent="0.55000000000000004">
      <c r="B280" s="9" t="s">
        <v>25</v>
      </c>
      <c r="C280" s="22">
        <v>0.21</v>
      </c>
      <c r="D280" s="22">
        <v>0.13999999999999999</v>
      </c>
      <c r="E280" s="21">
        <v>3.78</v>
      </c>
      <c r="F280" s="21">
        <v>2.5199999999999996</v>
      </c>
      <c r="G280" s="29">
        <v>33.22058823529413</v>
      </c>
      <c r="H280" s="34">
        <v>33.22058823529413</v>
      </c>
      <c r="I280" s="40">
        <v>0</v>
      </c>
      <c r="J280" s="41">
        <v>0</v>
      </c>
      <c r="K280" s="40">
        <v>0</v>
      </c>
      <c r="L280" s="44">
        <v>0</v>
      </c>
      <c r="M280" s="40">
        <v>0</v>
      </c>
      <c r="N280" s="41">
        <v>0</v>
      </c>
      <c r="O280" s="40">
        <v>0</v>
      </c>
      <c r="P280" s="51">
        <v>0</v>
      </c>
    </row>
    <row r="281" spans="2:16" ht="14.7" thickBot="1" x14ac:dyDescent="0.55000000000000004">
      <c r="B281" s="18" t="s">
        <v>24</v>
      </c>
      <c r="C281" s="23">
        <v>0.48750000000000004</v>
      </c>
      <c r="D281" s="23">
        <v>0.16250000000000001</v>
      </c>
      <c r="E281" s="26">
        <v>8.7750000000000004</v>
      </c>
      <c r="F281" s="26">
        <v>2.9250000000000003</v>
      </c>
      <c r="G281" s="29">
        <v>40.832470588235289</v>
      </c>
      <c r="H281" s="34">
        <v>40.832470588235289</v>
      </c>
      <c r="I281" s="40">
        <v>0</v>
      </c>
      <c r="J281" s="41">
        <v>0</v>
      </c>
      <c r="K281" s="40">
        <v>0</v>
      </c>
      <c r="L281" s="44">
        <v>0</v>
      </c>
      <c r="M281" s="40">
        <v>0</v>
      </c>
      <c r="N281" s="41">
        <v>0</v>
      </c>
      <c r="O281" s="40">
        <v>0</v>
      </c>
      <c r="P281" s="51">
        <v>0</v>
      </c>
    </row>
    <row r="282" spans="2:16" x14ac:dyDescent="0.5">
      <c r="B282" t="s">
        <v>97</v>
      </c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</row>
    <row r="283" spans="2:16" ht="14.7" thickBot="1" x14ac:dyDescent="0.55000000000000004">
      <c r="B283">
        <v>57</v>
      </c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</row>
    <row r="284" spans="2:16" ht="14.7" thickBot="1" x14ac:dyDescent="0.55000000000000004">
      <c r="B284" s="17" t="s">
        <v>24</v>
      </c>
      <c r="C284" s="21">
        <v>0.48750000000000004</v>
      </c>
      <c r="D284" s="21">
        <v>0.16250000000000001</v>
      </c>
      <c r="E284" s="21">
        <v>87.262500000000003</v>
      </c>
      <c r="F284" s="21">
        <v>29.087500000000002</v>
      </c>
      <c r="G284" s="29">
        <v>102.08117647058822</v>
      </c>
      <c r="H284" s="34">
        <v>102.08117647058822</v>
      </c>
      <c r="I284" s="40">
        <v>0</v>
      </c>
      <c r="J284" s="41">
        <v>0</v>
      </c>
      <c r="K284" s="40">
        <v>0</v>
      </c>
      <c r="L284" s="44">
        <v>0</v>
      </c>
      <c r="M284" s="40">
        <v>0</v>
      </c>
      <c r="N284" s="41">
        <v>0</v>
      </c>
      <c r="O284" s="40">
        <v>0</v>
      </c>
      <c r="P284" s="51">
        <v>0</v>
      </c>
    </row>
    <row r="285" spans="2:16" ht="14.7" thickBot="1" x14ac:dyDescent="0.55000000000000004">
      <c r="B285" s="9" t="s">
        <v>25</v>
      </c>
      <c r="C285" s="22">
        <v>0.21</v>
      </c>
      <c r="D285" s="22">
        <v>0.13999999999999999</v>
      </c>
      <c r="E285" s="21">
        <v>37.589999999999996</v>
      </c>
      <c r="F285" s="21">
        <v>25.06</v>
      </c>
      <c r="G285" s="29">
        <v>39.864705882352951</v>
      </c>
      <c r="H285" s="34">
        <v>39.864705882352951</v>
      </c>
      <c r="I285" s="40">
        <v>0</v>
      </c>
      <c r="J285" s="41">
        <v>0</v>
      </c>
      <c r="K285" s="40">
        <v>0</v>
      </c>
      <c r="L285" s="44">
        <v>0</v>
      </c>
      <c r="M285" s="40">
        <v>0</v>
      </c>
      <c r="N285" s="41">
        <v>0</v>
      </c>
      <c r="O285" s="40">
        <v>0</v>
      </c>
      <c r="P285" s="51">
        <v>0</v>
      </c>
    </row>
    <row r="286" spans="2:16" ht="14.7" thickBot="1" x14ac:dyDescent="0.55000000000000004">
      <c r="B286" s="18" t="s">
        <v>24</v>
      </c>
      <c r="C286" s="23">
        <v>0.48750000000000004</v>
      </c>
      <c r="D286" s="23">
        <v>0.16250000000000001</v>
      </c>
      <c r="E286" s="26">
        <v>87.262500000000003</v>
      </c>
      <c r="F286" s="26">
        <v>29.087500000000002</v>
      </c>
      <c r="G286" s="29">
        <v>102.08117647058822</v>
      </c>
      <c r="H286" s="34">
        <v>102.08117647058822</v>
      </c>
      <c r="I286" s="40">
        <v>0</v>
      </c>
      <c r="J286" s="41">
        <v>0</v>
      </c>
      <c r="K286" s="40">
        <v>0</v>
      </c>
      <c r="L286" s="44">
        <v>0</v>
      </c>
      <c r="M286" s="40">
        <v>0</v>
      </c>
      <c r="N286" s="41">
        <v>0</v>
      </c>
      <c r="O286" s="40">
        <v>0</v>
      </c>
      <c r="P286" s="51">
        <v>0</v>
      </c>
    </row>
    <row r="287" spans="2:16" x14ac:dyDescent="0.5">
      <c r="B287" t="s">
        <v>97</v>
      </c>
    </row>
    <row r="288" spans="2:16" ht="14.7" thickBot="1" x14ac:dyDescent="0.55000000000000004">
      <c r="B288">
        <v>58</v>
      </c>
    </row>
    <row r="289" spans="2:16" ht="14.7" thickBot="1" x14ac:dyDescent="0.55000000000000004">
      <c r="B289" s="17" t="s">
        <v>27</v>
      </c>
      <c r="C289" s="21">
        <v>0.26</v>
      </c>
      <c r="D289" s="21">
        <v>0</v>
      </c>
      <c r="E289" s="21">
        <v>38.74</v>
      </c>
      <c r="F289" s="21">
        <v>0</v>
      </c>
      <c r="G289" s="29">
        <v>51.040588235294109</v>
      </c>
      <c r="H289" s="34">
        <v>51.040588235294109</v>
      </c>
      <c r="I289" s="40">
        <v>0</v>
      </c>
      <c r="J289" s="41">
        <v>0</v>
      </c>
      <c r="K289" s="40">
        <v>0</v>
      </c>
      <c r="L289" s="44">
        <v>0</v>
      </c>
      <c r="M289" s="40">
        <v>0</v>
      </c>
      <c r="N289" s="41">
        <v>0</v>
      </c>
      <c r="O289" s="40">
        <v>0</v>
      </c>
      <c r="P289" s="51">
        <v>0</v>
      </c>
    </row>
    <row r="290" spans="2:16" ht="14.7" thickBot="1" x14ac:dyDescent="0.55000000000000004">
      <c r="B290" s="9" t="s">
        <v>25</v>
      </c>
      <c r="C290" s="22">
        <v>0.312</v>
      </c>
      <c r="D290" s="22">
        <v>0.20800000000000002</v>
      </c>
      <c r="E290" s="21">
        <v>46.488</v>
      </c>
      <c r="F290" s="21">
        <v>30.992000000000004</v>
      </c>
      <c r="G290" s="29">
        <v>33.22058823529413</v>
      </c>
      <c r="H290" s="34">
        <v>33.22058823529413</v>
      </c>
      <c r="I290" s="40">
        <v>13.267411764705869</v>
      </c>
      <c r="J290" s="41">
        <v>0</v>
      </c>
      <c r="K290" s="40">
        <v>2.653482352941174</v>
      </c>
      <c r="L290" s="44">
        <v>0</v>
      </c>
      <c r="M290" s="40">
        <v>7.9112585716503633E-2</v>
      </c>
      <c r="N290" s="41">
        <v>0</v>
      </c>
      <c r="O290" s="40">
        <v>0.39556292858251818</v>
      </c>
      <c r="P290" s="51">
        <v>0</v>
      </c>
    </row>
    <row r="291" spans="2:16" ht="14.7" thickBot="1" x14ac:dyDescent="0.55000000000000004">
      <c r="B291" s="18" t="s">
        <v>28</v>
      </c>
      <c r="C291" s="23">
        <v>0.52499999999999991</v>
      </c>
      <c r="D291" s="23">
        <v>0.17499999999999999</v>
      </c>
      <c r="E291" s="26">
        <v>78.22499999999998</v>
      </c>
      <c r="F291" s="26">
        <v>26.074999999999999</v>
      </c>
      <c r="G291" s="29">
        <v>51.040588235294109</v>
      </c>
      <c r="H291" s="34">
        <v>51.040588235294109</v>
      </c>
      <c r="I291" s="40">
        <v>27.184411764705871</v>
      </c>
      <c r="J291" s="41">
        <v>0</v>
      </c>
      <c r="K291" s="40">
        <v>5.4368823529411738</v>
      </c>
      <c r="L291" s="44">
        <v>0</v>
      </c>
      <c r="M291" s="40">
        <v>0.16318129154861194</v>
      </c>
      <c r="N291" s="41">
        <v>0</v>
      </c>
      <c r="O291" s="40">
        <v>0.8159064577430597</v>
      </c>
      <c r="P291" s="51">
        <v>0</v>
      </c>
    </row>
    <row r="292" spans="2:16" x14ac:dyDescent="0.5">
      <c r="B292" t="s">
        <v>97</v>
      </c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</row>
    <row r="293" spans="2:16" ht="14.7" thickBot="1" x14ac:dyDescent="0.55000000000000004">
      <c r="B293">
        <v>59</v>
      </c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</row>
    <row r="294" spans="2:16" ht="14.7" thickBot="1" x14ac:dyDescent="0.55000000000000004">
      <c r="B294" s="17" t="s">
        <v>27</v>
      </c>
      <c r="C294" s="21">
        <v>0.26</v>
      </c>
      <c r="D294" s="21">
        <v>0</v>
      </c>
      <c r="E294" s="21">
        <v>23.14</v>
      </c>
      <c r="F294" s="21">
        <v>0</v>
      </c>
      <c r="G294" s="29">
        <v>45.936529411764703</v>
      </c>
      <c r="H294" s="34">
        <v>45.936529411764703</v>
      </c>
      <c r="I294" s="40">
        <v>0</v>
      </c>
      <c r="J294" s="41">
        <v>0</v>
      </c>
      <c r="K294" s="40">
        <v>0</v>
      </c>
      <c r="L294" s="44">
        <v>0</v>
      </c>
      <c r="M294" s="40">
        <v>0</v>
      </c>
      <c r="N294" s="41">
        <v>0</v>
      </c>
      <c r="O294" s="40">
        <v>0</v>
      </c>
      <c r="P294" s="51">
        <v>0</v>
      </c>
    </row>
    <row r="295" spans="2:16" ht="14.7" thickBot="1" x14ac:dyDescent="0.55000000000000004">
      <c r="B295" s="9" t="s">
        <v>25</v>
      </c>
      <c r="C295" s="22">
        <v>0.312</v>
      </c>
      <c r="D295" s="22">
        <v>0.20800000000000002</v>
      </c>
      <c r="E295" s="21">
        <v>27.768000000000001</v>
      </c>
      <c r="F295" s="21">
        <v>18.512</v>
      </c>
      <c r="G295" s="29">
        <v>29.898529411764716</v>
      </c>
      <c r="H295" s="34">
        <v>29.898529411764716</v>
      </c>
      <c r="I295" s="40">
        <v>0</v>
      </c>
      <c r="J295" s="41">
        <v>0</v>
      </c>
      <c r="K295" s="40">
        <v>0</v>
      </c>
      <c r="L295" s="44">
        <v>0</v>
      </c>
      <c r="M295" s="40">
        <v>0</v>
      </c>
      <c r="N295" s="41">
        <v>0</v>
      </c>
      <c r="O295" s="40">
        <v>0</v>
      </c>
      <c r="P295" s="51">
        <v>0</v>
      </c>
    </row>
    <row r="296" spans="2:16" ht="14.7" thickBot="1" x14ac:dyDescent="0.55000000000000004">
      <c r="B296" s="18" t="s">
        <v>28</v>
      </c>
      <c r="C296" s="23">
        <v>0.52499999999999991</v>
      </c>
      <c r="D296" s="23">
        <v>0.17499999999999999</v>
      </c>
      <c r="E296" s="26">
        <v>46.724999999999994</v>
      </c>
      <c r="F296" s="26">
        <v>15.574999999999999</v>
      </c>
      <c r="G296" s="29">
        <v>45.936529411764703</v>
      </c>
      <c r="H296" s="34">
        <v>45.936529411764703</v>
      </c>
      <c r="I296" s="40">
        <v>0.78847058823529181</v>
      </c>
      <c r="J296" s="41">
        <v>0</v>
      </c>
      <c r="K296" s="40">
        <v>0.17521568627450929</v>
      </c>
      <c r="L296" s="44">
        <v>0</v>
      </c>
      <c r="M296" s="40">
        <v>5.1936915313187887E-3</v>
      </c>
      <c r="N296" s="41">
        <v>0</v>
      </c>
      <c r="O296" s="40">
        <v>2.3371611890934549E-2</v>
      </c>
      <c r="P296" s="51">
        <v>0</v>
      </c>
    </row>
    <row r="297" spans="2:16" x14ac:dyDescent="0.5">
      <c r="B297" t="s">
        <v>97</v>
      </c>
    </row>
    <row r="298" spans="2:16" ht="14.7" thickBot="1" x14ac:dyDescent="0.55000000000000004">
      <c r="B298">
        <v>60</v>
      </c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</row>
    <row r="299" spans="2:16" ht="14.7" thickBot="1" x14ac:dyDescent="0.55000000000000004">
      <c r="B299" s="18" t="s">
        <v>27</v>
      </c>
      <c r="C299" s="21">
        <v>0.26</v>
      </c>
      <c r="D299" s="21">
        <v>0</v>
      </c>
      <c r="E299" s="21">
        <v>8.84</v>
      </c>
      <c r="F299" s="21">
        <v>0</v>
      </c>
      <c r="G299" s="29">
        <v>45.936529411764703</v>
      </c>
      <c r="H299" s="34">
        <v>45.936529411764703</v>
      </c>
      <c r="I299" s="40">
        <v>0</v>
      </c>
      <c r="J299" s="41">
        <v>0</v>
      </c>
      <c r="K299" s="40">
        <v>0</v>
      </c>
      <c r="L299" s="44">
        <v>0</v>
      </c>
      <c r="M299" s="40">
        <v>0</v>
      </c>
      <c r="N299" s="41">
        <v>0</v>
      </c>
      <c r="O299" s="40">
        <v>0</v>
      </c>
      <c r="P299" s="51">
        <v>0</v>
      </c>
    </row>
    <row r="300" spans="2:16" ht="14.7" thickBot="1" x14ac:dyDescent="0.55000000000000004">
      <c r="B300" s="9" t="s">
        <v>25</v>
      </c>
      <c r="C300" s="22">
        <v>0.312</v>
      </c>
      <c r="D300" s="22">
        <v>0.20800000000000002</v>
      </c>
      <c r="E300" s="21">
        <v>10.608000000000001</v>
      </c>
      <c r="F300" s="21">
        <v>7.072000000000001</v>
      </c>
      <c r="G300" s="29">
        <v>29.898529411764716</v>
      </c>
      <c r="H300" s="34">
        <v>29.898529411764716</v>
      </c>
      <c r="I300" s="40">
        <v>0</v>
      </c>
      <c r="J300" s="41">
        <v>0</v>
      </c>
      <c r="K300" s="40">
        <v>0</v>
      </c>
      <c r="L300" s="44">
        <v>0</v>
      </c>
      <c r="M300" s="40">
        <v>0</v>
      </c>
      <c r="N300" s="41">
        <v>0</v>
      </c>
      <c r="O300" s="40">
        <v>0</v>
      </c>
      <c r="P300" s="51">
        <v>0</v>
      </c>
    </row>
    <row r="301" spans="2:16" ht="14.7" thickBot="1" x14ac:dyDescent="0.55000000000000004">
      <c r="B301" s="18" t="s">
        <v>28</v>
      </c>
      <c r="C301" s="25">
        <v>0.52499999999999991</v>
      </c>
      <c r="D301" s="25">
        <v>0.17499999999999999</v>
      </c>
      <c r="E301" s="27">
        <v>17.849999999999998</v>
      </c>
      <c r="F301" s="27">
        <v>5.9499999999999993</v>
      </c>
      <c r="G301" s="29">
        <v>45.936529411764703</v>
      </c>
      <c r="H301" s="34">
        <v>45.936529411764703</v>
      </c>
      <c r="I301" s="42">
        <v>0</v>
      </c>
      <c r="J301" s="43">
        <v>0</v>
      </c>
      <c r="K301" s="42">
        <v>0</v>
      </c>
      <c r="L301" s="45">
        <v>0</v>
      </c>
      <c r="M301" s="42">
        <v>0</v>
      </c>
      <c r="N301" s="43">
        <v>0</v>
      </c>
      <c r="O301" s="40">
        <v>0</v>
      </c>
      <c r="P301" s="52">
        <v>0</v>
      </c>
    </row>
    <row r="302" spans="2:16" x14ac:dyDescent="0.5">
      <c r="B302" t="s">
        <v>97</v>
      </c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</row>
    <row r="303" spans="2:16" ht="14.7" thickBot="1" x14ac:dyDescent="0.55000000000000004">
      <c r="B303">
        <v>61</v>
      </c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</row>
    <row r="304" spans="2:16" ht="14.7" thickBot="1" x14ac:dyDescent="0.55000000000000004">
      <c r="B304" s="17" t="s">
        <v>27</v>
      </c>
      <c r="C304" s="21">
        <v>0.26</v>
      </c>
      <c r="D304" s="21">
        <v>0</v>
      </c>
      <c r="E304" s="21">
        <v>37.700000000000003</v>
      </c>
      <c r="F304" s="21">
        <v>0</v>
      </c>
      <c r="G304" s="29">
        <v>61.248705882352937</v>
      </c>
      <c r="H304" s="34">
        <v>61.248705882352937</v>
      </c>
      <c r="I304" s="40">
        <v>0</v>
      </c>
      <c r="J304" s="41">
        <v>0</v>
      </c>
      <c r="K304" s="40">
        <v>0</v>
      </c>
      <c r="L304" s="44">
        <v>0</v>
      </c>
      <c r="M304" s="40">
        <v>0</v>
      </c>
      <c r="N304" s="41">
        <v>0</v>
      </c>
      <c r="O304" s="40">
        <v>0</v>
      </c>
      <c r="P304" s="51">
        <v>0</v>
      </c>
    </row>
    <row r="305" spans="2:16" ht="14.7" thickBot="1" x14ac:dyDescent="0.55000000000000004">
      <c r="B305" s="9" t="s">
        <v>25</v>
      </c>
      <c r="C305" s="22">
        <v>0.312</v>
      </c>
      <c r="D305" s="22">
        <v>0.20800000000000002</v>
      </c>
      <c r="E305" s="21">
        <v>45.24</v>
      </c>
      <c r="F305" s="21">
        <v>30.160000000000004</v>
      </c>
      <c r="G305" s="29">
        <v>39.864705882352951</v>
      </c>
      <c r="H305" s="34">
        <v>39.864705882352951</v>
      </c>
      <c r="I305" s="40">
        <v>5.3752941176470515</v>
      </c>
      <c r="J305" s="41">
        <v>0</v>
      </c>
      <c r="K305" s="40">
        <v>0.89588235294117524</v>
      </c>
      <c r="L305" s="44">
        <v>0</v>
      </c>
      <c r="M305" s="40">
        <v>2.6600157870051298E-2</v>
      </c>
      <c r="N305" s="41">
        <v>0</v>
      </c>
      <c r="O305" s="40">
        <v>0.15960094722030779</v>
      </c>
      <c r="P305" s="51">
        <v>0</v>
      </c>
    </row>
    <row r="306" spans="2:16" ht="14.7" thickBot="1" x14ac:dyDescent="0.55000000000000004">
      <c r="B306" s="18" t="s">
        <v>28</v>
      </c>
      <c r="C306" s="23">
        <v>0.52499999999999991</v>
      </c>
      <c r="D306" s="23">
        <v>0.17499999999999999</v>
      </c>
      <c r="E306" s="26">
        <v>76.124999999999986</v>
      </c>
      <c r="F306" s="26">
        <v>25.375</v>
      </c>
      <c r="G306" s="29">
        <v>61.248705882352937</v>
      </c>
      <c r="H306" s="34">
        <v>61.248705882352937</v>
      </c>
      <c r="I306" s="40">
        <v>14.876294117647049</v>
      </c>
      <c r="J306" s="41">
        <v>0</v>
      </c>
      <c r="K306" s="40">
        <v>2.4793823529411747</v>
      </c>
      <c r="L306" s="44">
        <v>0</v>
      </c>
      <c r="M306" s="40">
        <v>7.3891411470165161E-2</v>
      </c>
      <c r="N306" s="41">
        <v>0</v>
      </c>
      <c r="O306" s="40">
        <v>0.44334846882099099</v>
      </c>
      <c r="P306" s="51">
        <v>0</v>
      </c>
    </row>
    <row r="307" spans="2:16" x14ac:dyDescent="0.5">
      <c r="B307" t="s">
        <v>97</v>
      </c>
    </row>
    <row r="308" spans="2:16" ht="14.7" thickBot="1" x14ac:dyDescent="0.55000000000000004">
      <c r="B308">
        <v>62</v>
      </c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</row>
    <row r="309" spans="2:16" ht="14.7" thickBot="1" x14ac:dyDescent="0.55000000000000004">
      <c r="B309" s="17" t="s">
        <v>27</v>
      </c>
      <c r="C309" s="21">
        <v>0.26</v>
      </c>
      <c r="D309" s="21">
        <v>0</v>
      </c>
      <c r="E309" s="21">
        <v>30.42</v>
      </c>
      <c r="F309" s="21">
        <v>0</v>
      </c>
      <c r="G309" s="29">
        <v>51.040588235294109</v>
      </c>
      <c r="H309" s="34">
        <v>51.040588235294109</v>
      </c>
      <c r="I309" s="40">
        <v>0</v>
      </c>
      <c r="J309" s="41">
        <v>0</v>
      </c>
      <c r="K309" s="40">
        <v>0</v>
      </c>
      <c r="L309" s="44">
        <v>0</v>
      </c>
      <c r="M309" s="40">
        <v>0</v>
      </c>
      <c r="N309" s="41">
        <v>0</v>
      </c>
      <c r="O309" s="40">
        <v>0</v>
      </c>
      <c r="P309" s="51">
        <v>0</v>
      </c>
    </row>
    <row r="310" spans="2:16" ht="14.7" thickBot="1" x14ac:dyDescent="0.55000000000000004">
      <c r="B310" s="9" t="s">
        <v>25</v>
      </c>
      <c r="C310" s="22">
        <v>0.312</v>
      </c>
      <c r="D310" s="22">
        <v>0.20800000000000002</v>
      </c>
      <c r="E310" s="21">
        <v>36.503999999999998</v>
      </c>
      <c r="F310" s="21">
        <v>24.336000000000002</v>
      </c>
      <c r="G310" s="29">
        <v>33.22058823529413</v>
      </c>
      <c r="H310" s="34">
        <v>33.22058823529413</v>
      </c>
      <c r="I310" s="40">
        <v>3.2834117647058676</v>
      </c>
      <c r="J310" s="41">
        <v>0</v>
      </c>
      <c r="K310" s="40">
        <v>0.6566823529411735</v>
      </c>
      <c r="L310" s="44">
        <v>0</v>
      </c>
      <c r="M310" s="40">
        <v>1.9487038798520515E-2</v>
      </c>
      <c r="N310" s="41">
        <v>0</v>
      </c>
      <c r="O310" s="40">
        <v>9.7435193992602573E-2</v>
      </c>
      <c r="P310" s="51">
        <v>0</v>
      </c>
    </row>
    <row r="311" spans="2:16" ht="14.7" thickBot="1" x14ac:dyDescent="0.55000000000000004">
      <c r="B311" s="18" t="s">
        <v>28</v>
      </c>
      <c r="C311" s="23">
        <v>0.52499999999999991</v>
      </c>
      <c r="D311" s="23">
        <v>0.17499999999999999</v>
      </c>
      <c r="E311" s="26">
        <v>61.42499999999999</v>
      </c>
      <c r="F311" s="26">
        <v>20.474999999999998</v>
      </c>
      <c r="G311" s="29">
        <v>51.040588235294109</v>
      </c>
      <c r="H311" s="34">
        <v>51.040588235294109</v>
      </c>
      <c r="I311" s="40">
        <v>10.384411764705881</v>
      </c>
      <c r="J311" s="41">
        <v>0</v>
      </c>
      <c r="K311" s="40">
        <v>2.0768823529411762</v>
      </c>
      <c r="L311" s="44">
        <v>0</v>
      </c>
      <c r="M311" s="40">
        <v>6.1837163513045863E-2</v>
      </c>
      <c r="N311" s="41">
        <v>0</v>
      </c>
      <c r="O311" s="40">
        <v>0.30918581756522934</v>
      </c>
      <c r="P311" s="51">
        <v>0</v>
      </c>
    </row>
    <row r="312" spans="2:16" x14ac:dyDescent="0.5">
      <c r="B312" t="s">
        <v>97</v>
      </c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</row>
    <row r="313" spans="2:16" ht="14.7" thickBot="1" x14ac:dyDescent="0.55000000000000004">
      <c r="B313">
        <v>63</v>
      </c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</row>
    <row r="314" spans="2:16" ht="14.7" thickBot="1" x14ac:dyDescent="0.55000000000000004">
      <c r="B314" s="18" t="s">
        <v>24</v>
      </c>
      <c r="C314" s="21">
        <v>0.48750000000000004</v>
      </c>
      <c r="D314" s="21">
        <v>0.16250000000000001</v>
      </c>
      <c r="E314" s="21">
        <v>72.637500000000003</v>
      </c>
      <c r="F314" s="21">
        <v>24.212500000000002</v>
      </c>
      <c r="G314" s="29">
        <v>102.08117647058822</v>
      </c>
      <c r="H314" s="34">
        <v>102.08117647058822</v>
      </c>
      <c r="I314" s="40">
        <v>0</v>
      </c>
      <c r="J314" s="41">
        <v>0</v>
      </c>
      <c r="K314" s="40">
        <v>0</v>
      </c>
      <c r="L314" s="44">
        <v>0</v>
      </c>
      <c r="M314" s="40">
        <v>0</v>
      </c>
      <c r="N314" s="41">
        <v>0</v>
      </c>
      <c r="O314" s="40">
        <v>0</v>
      </c>
      <c r="P314" s="51">
        <v>0</v>
      </c>
    </row>
    <row r="315" spans="2:16" ht="14.7" thickBot="1" x14ac:dyDescent="0.55000000000000004">
      <c r="B315" s="9" t="s">
        <v>25</v>
      </c>
      <c r="C315" s="22">
        <v>0.21</v>
      </c>
      <c r="D315" s="22">
        <v>0.13999999999999999</v>
      </c>
      <c r="E315" s="21">
        <v>31.29</v>
      </c>
      <c r="F315" s="21">
        <v>20.86</v>
      </c>
      <c r="G315" s="29">
        <v>33.22058823529413</v>
      </c>
      <c r="H315" s="34">
        <v>33.22058823529413</v>
      </c>
      <c r="I315" s="40">
        <v>0</v>
      </c>
      <c r="J315" s="41">
        <v>0</v>
      </c>
      <c r="K315" s="40">
        <v>0</v>
      </c>
      <c r="L315" s="44">
        <v>0</v>
      </c>
      <c r="M315" s="40">
        <v>0</v>
      </c>
      <c r="N315" s="41">
        <v>0</v>
      </c>
      <c r="O315" s="40">
        <v>0</v>
      </c>
      <c r="P315" s="51">
        <v>0</v>
      </c>
    </row>
    <row r="316" spans="2:16" ht="14.7" thickBot="1" x14ac:dyDescent="0.55000000000000004">
      <c r="B316" s="18" t="s">
        <v>24</v>
      </c>
      <c r="C316" s="25">
        <v>0.48750000000000004</v>
      </c>
      <c r="D316" s="25">
        <v>0.16250000000000001</v>
      </c>
      <c r="E316" s="27">
        <v>72.637500000000003</v>
      </c>
      <c r="F316" s="27">
        <v>24.212500000000002</v>
      </c>
      <c r="G316" s="29">
        <v>102.08117647058822</v>
      </c>
      <c r="H316" s="34">
        <v>102.08117647058822</v>
      </c>
      <c r="I316" s="42">
        <v>0</v>
      </c>
      <c r="J316" s="43">
        <v>0</v>
      </c>
      <c r="K316" s="42">
        <v>0</v>
      </c>
      <c r="L316" s="45">
        <v>0</v>
      </c>
      <c r="M316" s="42">
        <v>0</v>
      </c>
      <c r="N316" s="43">
        <v>0</v>
      </c>
      <c r="O316" s="40">
        <v>0</v>
      </c>
      <c r="P316" s="52">
        <v>0</v>
      </c>
    </row>
    <row r="317" spans="2:16" x14ac:dyDescent="0.5">
      <c r="B317" t="s">
        <v>97</v>
      </c>
    </row>
    <row r="318" spans="2:16" ht="14.7" thickBot="1" x14ac:dyDescent="0.55000000000000004">
      <c r="B318">
        <v>64</v>
      </c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</row>
    <row r="319" spans="2:16" ht="14.7" thickBot="1" x14ac:dyDescent="0.55000000000000004">
      <c r="B319" s="18" t="s">
        <v>24</v>
      </c>
      <c r="C319" s="21">
        <v>0.48750000000000004</v>
      </c>
      <c r="D319" s="21">
        <v>0.16250000000000001</v>
      </c>
      <c r="E319" s="21">
        <v>72.637500000000003</v>
      </c>
      <c r="F319" s="21">
        <v>24.212500000000002</v>
      </c>
      <c r="G319" s="29">
        <v>102.08117647058822</v>
      </c>
      <c r="H319" s="34">
        <v>102.08117647058822</v>
      </c>
      <c r="I319" s="40">
        <v>0</v>
      </c>
      <c r="J319" s="41">
        <v>0</v>
      </c>
      <c r="K319" s="40">
        <v>0</v>
      </c>
      <c r="L319" s="44">
        <v>0</v>
      </c>
      <c r="M319" s="40">
        <v>0</v>
      </c>
      <c r="N319" s="41">
        <v>0</v>
      </c>
      <c r="O319" s="40">
        <v>0</v>
      </c>
      <c r="P319" s="51">
        <v>0</v>
      </c>
    </row>
    <row r="320" spans="2:16" ht="14.7" thickBot="1" x14ac:dyDescent="0.55000000000000004">
      <c r="B320" s="9" t="s">
        <v>25</v>
      </c>
      <c r="C320" s="22">
        <v>0.21</v>
      </c>
      <c r="D320" s="22">
        <v>0.13999999999999999</v>
      </c>
      <c r="E320" s="21">
        <v>31.29</v>
      </c>
      <c r="F320" s="21">
        <v>20.86</v>
      </c>
      <c r="G320" s="29">
        <v>33.22058823529413</v>
      </c>
      <c r="H320" s="34">
        <v>33.22058823529413</v>
      </c>
      <c r="I320" s="40">
        <v>0</v>
      </c>
      <c r="J320" s="41">
        <v>0</v>
      </c>
      <c r="K320" s="40">
        <v>0</v>
      </c>
      <c r="L320" s="44">
        <v>0</v>
      </c>
      <c r="M320" s="40">
        <v>0</v>
      </c>
      <c r="N320" s="41">
        <v>0</v>
      </c>
      <c r="O320" s="40">
        <v>0</v>
      </c>
      <c r="P320" s="51">
        <v>0</v>
      </c>
    </row>
    <row r="321" spans="2:16" ht="14.7" thickBot="1" x14ac:dyDescent="0.55000000000000004">
      <c r="B321" s="18" t="s">
        <v>24</v>
      </c>
      <c r="C321" s="25">
        <v>0.48750000000000004</v>
      </c>
      <c r="D321" s="25">
        <v>0.16250000000000001</v>
      </c>
      <c r="E321" s="27">
        <v>72.637500000000003</v>
      </c>
      <c r="F321" s="27">
        <v>24.212500000000002</v>
      </c>
      <c r="G321" s="29">
        <v>102.08117647058822</v>
      </c>
      <c r="H321" s="34">
        <v>102.08117647058822</v>
      </c>
      <c r="I321" s="42">
        <v>0</v>
      </c>
      <c r="J321" s="43">
        <v>0</v>
      </c>
      <c r="K321" s="42">
        <v>0</v>
      </c>
      <c r="L321" s="45">
        <v>0</v>
      </c>
      <c r="M321" s="42">
        <v>0</v>
      </c>
      <c r="N321" s="43">
        <v>0</v>
      </c>
      <c r="O321" s="40">
        <v>0</v>
      </c>
      <c r="P321" s="52">
        <v>0</v>
      </c>
    </row>
    <row r="322" spans="2:16" x14ac:dyDescent="0.5">
      <c r="B322" t="s">
        <v>97</v>
      </c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</row>
    <row r="323" spans="2:16" ht="14.7" thickBot="1" x14ac:dyDescent="0.55000000000000004">
      <c r="B323">
        <v>65</v>
      </c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</row>
    <row r="324" spans="2:16" ht="14.7" thickBot="1" x14ac:dyDescent="0.55000000000000004">
      <c r="B324" s="18" t="s">
        <v>24</v>
      </c>
      <c r="C324" s="21">
        <v>0.48750000000000004</v>
      </c>
      <c r="D324" s="21">
        <v>0.16250000000000001</v>
      </c>
      <c r="E324" s="21">
        <v>72.637500000000003</v>
      </c>
      <c r="F324" s="21">
        <v>24.212500000000002</v>
      </c>
      <c r="G324" s="29">
        <v>102.08117647058822</v>
      </c>
      <c r="H324" s="34">
        <v>102.08117647058822</v>
      </c>
      <c r="I324" s="40">
        <v>0</v>
      </c>
      <c r="J324" s="41">
        <v>0</v>
      </c>
      <c r="K324" s="40">
        <v>0</v>
      </c>
      <c r="L324" s="44">
        <v>0</v>
      </c>
      <c r="M324" s="40">
        <v>0</v>
      </c>
      <c r="N324" s="41">
        <v>0</v>
      </c>
      <c r="O324" s="40">
        <v>0</v>
      </c>
      <c r="P324" s="51">
        <v>0</v>
      </c>
    </row>
    <row r="325" spans="2:16" ht="14.7" thickBot="1" x14ac:dyDescent="0.55000000000000004">
      <c r="B325" s="9" t="s">
        <v>25</v>
      </c>
      <c r="C325" s="22">
        <v>0.21</v>
      </c>
      <c r="D325" s="22">
        <v>0.13999999999999999</v>
      </c>
      <c r="E325" s="21">
        <v>31.29</v>
      </c>
      <c r="F325" s="21">
        <v>20.86</v>
      </c>
      <c r="G325" s="29">
        <v>33.22058823529413</v>
      </c>
      <c r="H325" s="34">
        <v>33.22058823529413</v>
      </c>
      <c r="I325" s="40">
        <v>0</v>
      </c>
      <c r="J325" s="41">
        <v>0</v>
      </c>
      <c r="K325" s="40">
        <v>0</v>
      </c>
      <c r="L325" s="44">
        <v>0</v>
      </c>
      <c r="M325" s="40">
        <v>0</v>
      </c>
      <c r="N325" s="41">
        <v>0</v>
      </c>
      <c r="O325" s="40">
        <v>0</v>
      </c>
      <c r="P325" s="51">
        <v>0</v>
      </c>
    </row>
    <row r="326" spans="2:16" ht="14.7" thickBot="1" x14ac:dyDescent="0.55000000000000004">
      <c r="B326" s="18" t="s">
        <v>24</v>
      </c>
      <c r="C326" s="25">
        <v>0.48750000000000004</v>
      </c>
      <c r="D326" s="25">
        <v>0.16250000000000001</v>
      </c>
      <c r="E326" s="27">
        <v>72.637500000000003</v>
      </c>
      <c r="F326" s="27">
        <v>24.212500000000002</v>
      </c>
      <c r="G326" s="29">
        <v>102.08117647058822</v>
      </c>
      <c r="H326" s="34">
        <v>102.08117647058822</v>
      </c>
      <c r="I326" s="42">
        <v>0</v>
      </c>
      <c r="J326" s="43">
        <v>0</v>
      </c>
      <c r="K326" s="42">
        <v>0</v>
      </c>
      <c r="L326" s="45">
        <v>0</v>
      </c>
      <c r="M326" s="42">
        <v>0</v>
      </c>
      <c r="N326" s="43">
        <v>0</v>
      </c>
      <c r="O326" s="40">
        <v>0</v>
      </c>
      <c r="P326" s="52">
        <v>0</v>
      </c>
    </row>
    <row r="327" spans="2:16" x14ac:dyDescent="0.5">
      <c r="B327" t="s">
        <v>97</v>
      </c>
    </row>
    <row r="328" spans="2:16" ht="14.7" thickBot="1" x14ac:dyDescent="0.55000000000000004">
      <c r="B328">
        <v>66</v>
      </c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</row>
    <row r="329" spans="2:16" ht="14.7" thickBot="1" x14ac:dyDescent="0.55000000000000004">
      <c r="B329" s="18" t="s">
        <v>24</v>
      </c>
      <c r="C329" s="21">
        <v>0.48750000000000004</v>
      </c>
      <c r="D329" s="21">
        <v>0.16250000000000001</v>
      </c>
      <c r="E329" s="21">
        <v>72.637500000000003</v>
      </c>
      <c r="F329" s="21">
        <v>24.212500000000002</v>
      </c>
      <c r="G329" s="29">
        <v>102.08117647058822</v>
      </c>
      <c r="H329" s="34">
        <v>102.08117647058822</v>
      </c>
      <c r="I329" s="40">
        <v>0</v>
      </c>
      <c r="J329" s="41">
        <v>0</v>
      </c>
      <c r="K329" s="40">
        <v>0</v>
      </c>
      <c r="L329" s="44">
        <v>0</v>
      </c>
      <c r="M329" s="40">
        <v>0</v>
      </c>
      <c r="N329" s="41">
        <v>0</v>
      </c>
      <c r="O329" s="40">
        <v>0</v>
      </c>
      <c r="P329" s="51">
        <v>0</v>
      </c>
    </row>
    <row r="330" spans="2:16" ht="14.7" thickBot="1" x14ac:dyDescent="0.55000000000000004">
      <c r="B330" s="9" t="s">
        <v>25</v>
      </c>
      <c r="C330" s="22">
        <v>0.21</v>
      </c>
      <c r="D330" s="22">
        <v>0.13999999999999999</v>
      </c>
      <c r="E330" s="21">
        <v>31.29</v>
      </c>
      <c r="F330" s="21">
        <v>20.86</v>
      </c>
      <c r="G330" s="29">
        <v>33.22058823529413</v>
      </c>
      <c r="H330" s="34">
        <v>33.22058823529413</v>
      </c>
      <c r="I330" s="40">
        <v>0</v>
      </c>
      <c r="J330" s="41">
        <v>0</v>
      </c>
      <c r="K330" s="40">
        <v>0</v>
      </c>
      <c r="L330" s="44">
        <v>0</v>
      </c>
      <c r="M330" s="40">
        <v>0</v>
      </c>
      <c r="N330" s="41">
        <v>0</v>
      </c>
      <c r="O330" s="40">
        <v>0</v>
      </c>
      <c r="P330" s="51">
        <v>0</v>
      </c>
    </row>
    <row r="331" spans="2:16" ht="14.7" thickBot="1" x14ac:dyDescent="0.55000000000000004">
      <c r="B331" s="18" t="s">
        <v>24</v>
      </c>
      <c r="C331" s="25">
        <v>0.48750000000000004</v>
      </c>
      <c r="D331" s="25">
        <v>0.16250000000000001</v>
      </c>
      <c r="E331" s="27">
        <v>72.637500000000003</v>
      </c>
      <c r="F331" s="27">
        <v>24.212500000000002</v>
      </c>
      <c r="G331" s="29">
        <v>102.08117647058822</v>
      </c>
      <c r="H331" s="34">
        <v>102.08117647058822</v>
      </c>
      <c r="I331" s="42">
        <v>0</v>
      </c>
      <c r="J331" s="43">
        <v>0</v>
      </c>
      <c r="K331" s="42">
        <v>0</v>
      </c>
      <c r="L331" s="45">
        <v>0</v>
      </c>
      <c r="M331" s="42">
        <v>0</v>
      </c>
      <c r="N331" s="43">
        <v>0</v>
      </c>
      <c r="O331" s="40">
        <v>0</v>
      </c>
      <c r="P331" s="52">
        <v>0</v>
      </c>
    </row>
    <row r="332" spans="2:16" x14ac:dyDescent="0.5">
      <c r="B332" t="s">
        <v>97</v>
      </c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</row>
    <row r="333" spans="2:16" ht="14.7" thickBot="1" x14ac:dyDescent="0.55000000000000004">
      <c r="B333">
        <v>67</v>
      </c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</row>
    <row r="334" spans="2:16" ht="14.7" thickBot="1" x14ac:dyDescent="0.55000000000000004">
      <c r="B334" s="18" t="s">
        <v>24</v>
      </c>
      <c r="C334" s="21">
        <v>0.48750000000000004</v>
      </c>
      <c r="D334" s="21">
        <v>0.16250000000000001</v>
      </c>
      <c r="E334" s="21">
        <v>72.637500000000003</v>
      </c>
      <c r="F334" s="21">
        <v>24.212500000000002</v>
      </c>
      <c r="G334" s="29">
        <v>102.08117647058822</v>
      </c>
      <c r="H334" s="34">
        <v>102.08117647058822</v>
      </c>
      <c r="I334" s="40">
        <v>0</v>
      </c>
      <c r="J334" s="41">
        <v>0</v>
      </c>
      <c r="K334" s="40">
        <v>0</v>
      </c>
      <c r="L334" s="44">
        <v>0</v>
      </c>
      <c r="M334" s="40">
        <v>0</v>
      </c>
      <c r="N334" s="41">
        <v>0</v>
      </c>
      <c r="O334" s="40">
        <v>0</v>
      </c>
      <c r="P334" s="51">
        <v>0</v>
      </c>
    </row>
    <row r="335" spans="2:16" ht="14.7" thickBot="1" x14ac:dyDescent="0.55000000000000004">
      <c r="B335" s="9" t="s">
        <v>25</v>
      </c>
      <c r="C335" s="22">
        <v>0.21</v>
      </c>
      <c r="D335" s="22">
        <v>0.13999999999999999</v>
      </c>
      <c r="E335" s="21">
        <v>31.29</v>
      </c>
      <c r="F335" s="21">
        <v>20.86</v>
      </c>
      <c r="G335" s="29">
        <v>33.22058823529413</v>
      </c>
      <c r="H335" s="34">
        <v>33.22058823529413</v>
      </c>
      <c r="I335" s="40">
        <v>0</v>
      </c>
      <c r="J335" s="41">
        <v>0</v>
      </c>
      <c r="K335" s="40">
        <v>0</v>
      </c>
      <c r="L335" s="44">
        <v>0</v>
      </c>
      <c r="M335" s="40">
        <v>0</v>
      </c>
      <c r="N335" s="41">
        <v>0</v>
      </c>
      <c r="O335" s="40">
        <v>0</v>
      </c>
      <c r="P335" s="51">
        <v>0</v>
      </c>
    </row>
    <row r="336" spans="2:16" ht="14.7" thickBot="1" x14ac:dyDescent="0.55000000000000004">
      <c r="B336" s="18" t="s">
        <v>24</v>
      </c>
      <c r="C336" s="25">
        <v>0.48750000000000004</v>
      </c>
      <c r="D336" s="25">
        <v>0.16250000000000001</v>
      </c>
      <c r="E336" s="27">
        <v>72.637500000000003</v>
      </c>
      <c r="F336" s="27">
        <v>24.212500000000002</v>
      </c>
      <c r="G336" s="29">
        <v>102.08117647058822</v>
      </c>
      <c r="H336" s="34">
        <v>102.08117647058822</v>
      </c>
      <c r="I336" s="42">
        <v>0</v>
      </c>
      <c r="J336" s="43">
        <v>0</v>
      </c>
      <c r="K336" s="42">
        <v>0</v>
      </c>
      <c r="L336" s="45">
        <v>0</v>
      </c>
      <c r="M336" s="42">
        <v>0</v>
      </c>
      <c r="N336" s="43">
        <v>0</v>
      </c>
      <c r="O336" s="40">
        <v>0</v>
      </c>
      <c r="P336" s="52">
        <v>0</v>
      </c>
    </row>
    <row r="337" spans="2:16" x14ac:dyDescent="0.5">
      <c r="B337" t="s">
        <v>97</v>
      </c>
    </row>
    <row r="338" spans="2:16" ht="14.7" thickBot="1" x14ac:dyDescent="0.55000000000000004">
      <c r="B338">
        <v>68</v>
      </c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</row>
    <row r="339" spans="2:16" ht="14.7" thickBot="1" x14ac:dyDescent="0.55000000000000004">
      <c r="B339" s="18" t="s">
        <v>24</v>
      </c>
      <c r="C339" s="21">
        <v>0.48750000000000004</v>
      </c>
      <c r="D339" s="21">
        <v>0.16250000000000001</v>
      </c>
      <c r="E339" s="21">
        <v>72.637500000000003</v>
      </c>
      <c r="F339" s="21">
        <v>24.212500000000002</v>
      </c>
      <c r="G339" s="29">
        <v>102.08117647058822</v>
      </c>
      <c r="H339" s="34">
        <v>102.08117647058822</v>
      </c>
      <c r="I339" s="40">
        <v>0</v>
      </c>
      <c r="J339" s="41">
        <v>0</v>
      </c>
      <c r="K339" s="40">
        <v>0</v>
      </c>
      <c r="L339" s="44">
        <v>0</v>
      </c>
      <c r="M339" s="40">
        <v>0</v>
      </c>
      <c r="N339" s="41">
        <v>0</v>
      </c>
      <c r="O339" s="40">
        <v>0</v>
      </c>
      <c r="P339" s="51">
        <v>0</v>
      </c>
    </row>
    <row r="340" spans="2:16" ht="14.7" thickBot="1" x14ac:dyDescent="0.55000000000000004">
      <c r="B340" s="9" t="s">
        <v>25</v>
      </c>
      <c r="C340" s="22">
        <v>0.21</v>
      </c>
      <c r="D340" s="22">
        <v>0.13999999999999999</v>
      </c>
      <c r="E340" s="21">
        <v>31.29</v>
      </c>
      <c r="F340" s="21">
        <v>20.86</v>
      </c>
      <c r="G340" s="29">
        <v>33.22058823529413</v>
      </c>
      <c r="H340" s="34">
        <v>33.22058823529413</v>
      </c>
      <c r="I340" s="40">
        <v>0</v>
      </c>
      <c r="J340" s="41">
        <v>0</v>
      </c>
      <c r="K340" s="40">
        <v>0</v>
      </c>
      <c r="L340" s="44">
        <v>0</v>
      </c>
      <c r="M340" s="40">
        <v>0</v>
      </c>
      <c r="N340" s="41">
        <v>0</v>
      </c>
      <c r="O340" s="40">
        <v>0</v>
      </c>
      <c r="P340" s="51">
        <v>0</v>
      </c>
    </row>
    <row r="341" spans="2:16" ht="14.7" thickBot="1" x14ac:dyDescent="0.55000000000000004">
      <c r="B341" s="18" t="s">
        <v>24</v>
      </c>
      <c r="C341" s="25">
        <v>0.48750000000000004</v>
      </c>
      <c r="D341" s="25">
        <v>0.16250000000000001</v>
      </c>
      <c r="E341" s="27">
        <v>72.637500000000003</v>
      </c>
      <c r="F341" s="27">
        <v>24.212500000000002</v>
      </c>
      <c r="G341" s="29">
        <v>102.08117647058822</v>
      </c>
      <c r="H341" s="34">
        <v>102.08117647058822</v>
      </c>
      <c r="I341" s="42">
        <v>0</v>
      </c>
      <c r="J341" s="43">
        <v>0</v>
      </c>
      <c r="K341" s="42">
        <v>0</v>
      </c>
      <c r="L341" s="45">
        <v>0</v>
      </c>
      <c r="M341" s="42">
        <v>0</v>
      </c>
      <c r="N341" s="43">
        <v>0</v>
      </c>
      <c r="O341" s="40">
        <v>0</v>
      </c>
      <c r="P341" s="52">
        <v>0</v>
      </c>
    </row>
    <row r="342" spans="2:16" x14ac:dyDescent="0.5">
      <c r="B342" t="s">
        <v>97</v>
      </c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</row>
    <row r="343" spans="2:16" ht="14.7" thickBot="1" x14ac:dyDescent="0.55000000000000004">
      <c r="B343">
        <v>69</v>
      </c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</row>
    <row r="344" spans="2:16" ht="14.7" thickBot="1" x14ac:dyDescent="0.55000000000000004">
      <c r="B344" s="18" t="s">
        <v>24</v>
      </c>
      <c r="C344" s="21">
        <v>0.48750000000000004</v>
      </c>
      <c r="D344" s="21">
        <v>0.16250000000000001</v>
      </c>
      <c r="E344" s="21">
        <v>72.637500000000003</v>
      </c>
      <c r="F344" s="21">
        <v>24.212500000000002</v>
      </c>
      <c r="G344" s="29">
        <v>102.08117647058822</v>
      </c>
      <c r="H344" s="34">
        <v>102.08117647058822</v>
      </c>
      <c r="I344" s="40">
        <v>0</v>
      </c>
      <c r="J344" s="41">
        <v>0</v>
      </c>
      <c r="K344" s="40">
        <v>0</v>
      </c>
      <c r="L344" s="44">
        <v>0</v>
      </c>
      <c r="M344" s="40">
        <v>0</v>
      </c>
      <c r="N344" s="41">
        <v>0</v>
      </c>
      <c r="O344" s="40">
        <v>0</v>
      </c>
      <c r="P344" s="51">
        <v>0</v>
      </c>
    </row>
    <row r="345" spans="2:16" ht="14.7" thickBot="1" x14ac:dyDescent="0.55000000000000004">
      <c r="B345" s="9" t="s">
        <v>25</v>
      </c>
      <c r="C345" s="22">
        <v>0.21</v>
      </c>
      <c r="D345" s="22">
        <v>0.13999999999999999</v>
      </c>
      <c r="E345" s="21">
        <v>31.29</v>
      </c>
      <c r="F345" s="21">
        <v>20.86</v>
      </c>
      <c r="G345" s="29">
        <v>33.22058823529413</v>
      </c>
      <c r="H345" s="34">
        <v>33.22058823529413</v>
      </c>
      <c r="I345" s="40">
        <v>0</v>
      </c>
      <c r="J345" s="41">
        <v>0</v>
      </c>
      <c r="K345" s="40">
        <v>0</v>
      </c>
      <c r="L345" s="44">
        <v>0</v>
      </c>
      <c r="M345" s="40">
        <v>0</v>
      </c>
      <c r="N345" s="41">
        <v>0</v>
      </c>
      <c r="O345" s="40">
        <v>0</v>
      </c>
      <c r="P345" s="51">
        <v>0</v>
      </c>
    </row>
    <row r="346" spans="2:16" ht="14.7" thickBot="1" x14ac:dyDescent="0.55000000000000004">
      <c r="B346" s="18" t="s">
        <v>24</v>
      </c>
      <c r="C346" s="25">
        <v>0.48750000000000004</v>
      </c>
      <c r="D346" s="25">
        <v>0.16250000000000001</v>
      </c>
      <c r="E346" s="27">
        <v>72.637500000000003</v>
      </c>
      <c r="F346" s="27">
        <v>24.212500000000002</v>
      </c>
      <c r="G346" s="29">
        <v>102.08117647058822</v>
      </c>
      <c r="H346" s="34">
        <v>102.08117647058822</v>
      </c>
      <c r="I346" s="42">
        <v>0</v>
      </c>
      <c r="J346" s="43">
        <v>0</v>
      </c>
      <c r="K346" s="42">
        <v>0</v>
      </c>
      <c r="L346" s="45">
        <v>0</v>
      </c>
      <c r="M346" s="42">
        <v>0</v>
      </c>
      <c r="N346" s="43">
        <v>0</v>
      </c>
      <c r="O346" s="40">
        <v>0</v>
      </c>
      <c r="P346" s="52">
        <v>0</v>
      </c>
    </row>
    <row r="347" spans="2:16" x14ac:dyDescent="0.5">
      <c r="B347" t="s">
        <v>97</v>
      </c>
    </row>
    <row r="348" spans="2:16" ht="14.7" thickBot="1" x14ac:dyDescent="0.55000000000000004">
      <c r="B348">
        <v>70</v>
      </c>
    </row>
    <row r="349" spans="2:16" ht="14.7" thickBot="1" x14ac:dyDescent="0.55000000000000004">
      <c r="B349" s="18" t="s">
        <v>24</v>
      </c>
      <c r="C349" s="21">
        <v>0.48750000000000004</v>
      </c>
      <c r="D349" s="21">
        <v>0.16250000000000001</v>
      </c>
      <c r="E349" s="21">
        <v>72.637500000000003</v>
      </c>
      <c r="F349" s="21">
        <v>24.212500000000002</v>
      </c>
      <c r="G349" s="29">
        <v>102.08117647058822</v>
      </c>
      <c r="H349" s="34">
        <v>102.08117647058822</v>
      </c>
      <c r="I349" s="40">
        <v>0</v>
      </c>
      <c r="J349" s="41">
        <v>0</v>
      </c>
      <c r="K349" s="40">
        <v>0</v>
      </c>
      <c r="L349" s="44">
        <v>0</v>
      </c>
      <c r="M349" s="40">
        <v>0</v>
      </c>
      <c r="N349" s="41">
        <v>0</v>
      </c>
      <c r="O349" s="40">
        <v>0</v>
      </c>
      <c r="P349" s="51">
        <v>0</v>
      </c>
    </row>
    <row r="350" spans="2:16" ht="14.7" thickBot="1" x14ac:dyDescent="0.55000000000000004">
      <c r="B350" s="9" t="s">
        <v>25</v>
      </c>
      <c r="C350" s="22">
        <v>0.21</v>
      </c>
      <c r="D350" s="22">
        <v>0.13999999999999999</v>
      </c>
      <c r="E350" s="21">
        <v>31.29</v>
      </c>
      <c r="F350" s="21">
        <v>20.86</v>
      </c>
      <c r="G350" s="29">
        <v>33.22058823529413</v>
      </c>
      <c r="H350" s="34">
        <v>33.22058823529413</v>
      </c>
      <c r="I350" s="40">
        <v>0</v>
      </c>
      <c r="J350" s="41">
        <v>0</v>
      </c>
      <c r="K350" s="40">
        <v>0</v>
      </c>
      <c r="L350" s="44">
        <v>0</v>
      </c>
      <c r="M350" s="40">
        <v>0</v>
      </c>
      <c r="N350" s="41">
        <v>0</v>
      </c>
      <c r="O350" s="40">
        <v>0</v>
      </c>
      <c r="P350" s="51">
        <v>0</v>
      </c>
    </row>
    <row r="351" spans="2:16" ht="14.7" thickBot="1" x14ac:dyDescent="0.55000000000000004">
      <c r="B351" s="18" t="s">
        <v>24</v>
      </c>
      <c r="C351" s="25">
        <v>0.48750000000000004</v>
      </c>
      <c r="D351" s="25">
        <v>0.16250000000000001</v>
      </c>
      <c r="E351" s="27">
        <v>72.637500000000003</v>
      </c>
      <c r="F351" s="27">
        <v>24.212500000000002</v>
      </c>
      <c r="G351" s="29">
        <v>102.08117647058822</v>
      </c>
      <c r="H351" s="34">
        <v>102.08117647058822</v>
      </c>
      <c r="I351" s="42">
        <v>0</v>
      </c>
      <c r="J351" s="43">
        <v>0</v>
      </c>
      <c r="K351" s="42">
        <v>0</v>
      </c>
      <c r="L351" s="45">
        <v>0</v>
      </c>
      <c r="M351" s="42">
        <v>0</v>
      </c>
      <c r="N351" s="43">
        <v>0</v>
      </c>
      <c r="O351" s="40">
        <v>0</v>
      </c>
      <c r="P351" s="52">
        <v>0</v>
      </c>
    </row>
    <row r="352" spans="2:16" x14ac:dyDescent="0.5">
      <c r="B352" t="s">
        <v>97</v>
      </c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</row>
    <row r="353" spans="2:16" ht="14.7" thickBot="1" x14ac:dyDescent="0.55000000000000004">
      <c r="B353">
        <v>71</v>
      </c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</row>
    <row r="354" spans="2:16" ht="14.7" thickBot="1" x14ac:dyDescent="0.55000000000000004">
      <c r="B354" s="17" t="s">
        <v>27</v>
      </c>
      <c r="C354" s="21">
        <v>0.26</v>
      </c>
      <c r="D354" s="21">
        <v>0</v>
      </c>
      <c r="E354" s="21">
        <v>57.46</v>
      </c>
      <c r="F354" s="21">
        <v>0</v>
      </c>
      <c r="G354" s="29">
        <v>81.664941176470577</v>
      </c>
      <c r="H354" s="34">
        <v>81.664941176470577</v>
      </c>
      <c r="I354" s="40">
        <v>0</v>
      </c>
      <c r="J354" s="41">
        <v>0</v>
      </c>
      <c r="K354" s="40">
        <v>0</v>
      </c>
      <c r="L354" s="44">
        <v>0</v>
      </c>
      <c r="M354" s="40">
        <v>0</v>
      </c>
      <c r="N354" s="41">
        <v>0</v>
      </c>
      <c r="O354" s="40">
        <v>0</v>
      </c>
      <c r="P354" s="51">
        <v>0</v>
      </c>
    </row>
    <row r="355" spans="2:16" ht="14.7" thickBot="1" x14ac:dyDescent="0.55000000000000004">
      <c r="B355" s="9" t="s">
        <v>25</v>
      </c>
      <c r="C355" s="22">
        <v>0.312</v>
      </c>
      <c r="D355" s="22">
        <v>0.20800000000000002</v>
      </c>
      <c r="E355" s="21">
        <v>68.951999999999998</v>
      </c>
      <c r="F355" s="21">
        <v>45.968000000000004</v>
      </c>
      <c r="G355" s="29">
        <v>53.152941176470605</v>
      </c>
      <c r="H355" s="34">
        <v>53.152941176470605</v>
      </c>
      <c r="I355" s="40">
        <v>15.799058823529393</v>
      </c>
      <c r="J355" s="41">
        <v>0</v>
      </c>
      <c r="K355" s="40">
        <v>1.9748823529411741</v>
      </c>
      <c r="L355" s="44">
        <v>0</v>
      </c>
      <c r="M355" s="40">
        <v>5.8786076031517399E-2</v>
      </c>
      <c r="N355" s="41">
        <v>0</v>
      </c>
      <c r="O355" s="40">
        <v>0.4702886082521392</v>
      </c>
      <c r="P355" s="51">
        <v>0</v>
      </c>
    </row>
    <row r="356" spans="2:16" ht="14.7" thickBot="1" x14ac:dyDescent="0.55000000000000004">
      <c r="B356" s="18" t="s">
        <v>28</v>
      </c>
      <c r="C356" s="23">
        <v>0.52499999999999991</v>
      </c>
      <c r="D356" s="23">
        <v>0.17499999999999999</v>
      </c>
      <c r="E356" s="26">
        <v>116.02499999999998</v>
      </c>
      <c r="F356" s="26">
        <v>38.674999999999997</v>
      </c>
      <c r="G356" s="29">
        <v>81.664941176470577</v>
      </c>
      <c r="H356" s="34">
        <v>81.664941176470577</v>
      </c>
      <c r="I356" s="40">
        <v>34.3600588235294</v>
      </c>
      <c r="J356" s="41">
        <v>0</v>
      </c>
      <c r="K356" s="40">
        <v>4.295007352941175</v>
      </c>
      <c r="L356" s="44">
        <v>0</v>
      </c>
      <c r="M356" s="40">
        <v>0.12855567809440341</v>
      </c>
      <c r="N356" s="41">
        <v>0</v>
      </c>
      <c r="O356" s="40">
        <v>1.0284454247552273</v>
      </c>
      <c r="P356" s="51">
        <v>0</v>
      </c>
    </row>
    <row r="357" spans="2:16" x14ac:dyDescent="0.5">
      <c r="B357" t="s">
        <v>97</v>
      </c>
    </row>
    <row r="358" spans="2:16" ht="14.7" thickBot="1" x14ac:dyDescent="0.55000000000000004">
      <c r="B358">
        <v>72</v>
      </c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</row>
    <row r="359" spans="2:16" ht="14.7" thickBot="1" x14ac:dyDescent="0.55000000000000004">
      <c r="B359" s="18" t="s">
        <v>24</v>
      </c>
      <c r="C359" s="21">
        <v>0.48750000000000004</v>
      </c>
      <c r="D359" s="21">
        <v>0.16250000000000001</v>
      </c>
      <c r="E359" s="21">
        <v>141.86250000000001</v>
      </c>
      <c r="F359" s="21">
        <v>47.287500000000001</v>
      </c>
      <c r="G359" s="29">
        <v>103.35719117647058</v>
      </c>
      <c r="H359" s="34">
        <v>103.35719117647058</v>
      </c>
      <c r="I359" s="40">
        <v>38.505308823529433</v>
      </c>
      <c r="J359" s="41">
        <v>0</v>
      </c>
      <c r="K359" s="40">
        <v>4.0531904024767824</v>
      </c>
      <c r="L359" s="44">
        <v>0</v>
      </c>
      <c r="M359" s="40">
        <v>0.12124754752459799</v>
      </c>
      <c r="N359" s="41">
        <v>0</v>
      </c>
      <c r="O359" s="40">
        <v>1.1518517014836809</v>
      </c>
      <c r="P359" s="51">
        <v>0</v>
      </c>
    </row>
    <row r="360" spans="2:16" ht="14.7" thickBot="1" x14ac:dyDescent="0.55000000000000004">
      <c r="B360" s="9" t="s">
        <v>25</v>
      </c>
      <c r="C360" s="22">
        <v>0.21</v>
      </c>
      <c r="D360" s="22">
        <v>0.13999999999999999</v>
      </c>
      <c r="E360" s="21">
        <v>61.11</v>
      </c>
      <c r="F360" s="21">
        <v>40.739999999999995</v>
      </c>
      <c r="G360" s="29">
        <v>63.119117647058843</v>
      </c>
      <c r="H360" s="34">
        <v>63.119117647058843</v>
      </c>
      <c r="I360" s="40">
        <v>0</v>
      </c>
      <c r="J360" s="41">
        <v>0</v>
      </c>
      <c r="K360" s="40">
        <v>0</v>
      </c>
      <c r="L360" s="44">
        <v>0</v>
      </c>
      <c r="M360" s="40">
        <v>0</v>
      </c>
      <c r="N360" s="41">
        <v>0</v>
      </c>
      <c r="O360" s="40">
        <v>0</v>
      </c>
      <c r="P360" s="51">
        <v>0</v>
      </c>
    </row>
    <row r="361" spans="2:16" ht="14.7" thickBot="1" x14ac:dyDescent="0.55000000000000004">
      <c r="B361" s="18" t="s">
        <v>24</v>
      </c>
      <c r="C361" s="25">
        <v>0.48750000000000004</v>
      </c>
      <c r="D361" s="25">
        <v>0.16250000000000001</v>
      </c>
      <c r="E361" s="27">
        <v>141.86250000000001</v>
      </c>
      <c r="F361" s="27">
        <v>47.287500000000001</v>
      </c>
      <c r="G361" s="29">
        <v>103.35719117647058</v>
      </c>
      <c r="H361" s="34">
        <v>103.35719117647058</v>
      </c>
      <c r="I361" s="42">
        <v>38.505308823529433</v>
      </c>
      <c r="J361" s="43">
        <v>0</v>
      </c>
      <c r="K361" s="42">
        <v>4.0531904024767824</v>
      </c>
      <c r="L361" s="45">
        <v>0</v>
      </c>
      <c r="M361" s="42">
        <v>0.12124754752459799</v>
      </c>
      <c r="N361" s="43">
        <v>0</v>
      </c>
      <c r="O361" s="40">
        <v>1.1518517014836809</v>
      </c>
      <c r="P361" s="52">
        <v>0</v>
      </c>
    </row>
    <row r="362" spans="2:16" x14ac:dyDescent="0.5">
      <c r="B362" t="s">
        <v>97</v>
      </c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</row>
    <row r="363" spans="2:16" ht="14.7" thickBot="1" x14ac:dyDescent="0.55000000000000004">
      <c r="B363">
        <v>73</v>
      </c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</row>
    <row r="364" spans="2:16" ht="14.7" thickBot="1" x14ac:dyDescent="0.55000000000000004">
      <c r="B364" s="18" t="s">
        <v>24</v>
      </c>
      <c r="C364" s="21">
        <v>0.48750000000000004</v>
      </c>
      <c r="D364" s="21">
        <v>0.16250000000000001</v>
      </c>
      <c r="E364" s="21">
        <v>126.75000000000001</v>
      </c>
      <c r="F364" s="21">
        <v>42.25</v>
      </c>
      <c r="G364" s="29">
        <v>103.35719117647058</v>
      </c>
      <c r="H364" s="34">
        <v>103.35719117647058</v>
      </c>
      <c r="I364" s="40">
        <v>23.392808823529435</v>
      </c>
      <c r="J364" s="41">
        <v>0</v>
      </c>
      <c r="K364" s="40">
        <v>2.7520951557093452</v>
      </c>
      <c r="L364" s="44">
        <v>0</v>
      </c>
      <c r="M364" s="40">
        <v>8.2071857406669793E-2</v>
      </c>
      <c r="N364" s="41">
        <v>0</v>
      </c>
      <c r="O364" s="40">
        <v>0.69761078795669329</v>
      </c>
      <c r="P364" s="51">
        <v>0</v>
      </c>
    </row>
    <row r="365" spans="2:16" ht="14.7" thickBot="1" x14ac:dyDescent="0.55000000000000004">
      <c r="B365" s="9" t="s">
        <v>25</v>
      </c>
      <c r="C365" s="22">
        <v>0.21</v>
      </c>
      <c r="D365" s="22">
        <v>0.13999999999999999</v>
      </c>
      <c r="E365" s="21">
        <v>54.6</v>
      </c>
      <c r="F365" s="21">
        <v>36.4</v>
      </c>
      <c r="G365" s="29">
        <v>56.475000000000016</v>
      </c>
      <c r="H365" s="34">
        <v>56.475000000000016</v>
      </c>
      <c r="I365" s="40">
        <v>0</v>
      </c>
      <c r="J365" s="41">
        <v>0</v>
      </c>
      <c r="K365" s="40">
        <v>0</v>
      </c>
      <c r="L365" s="44">
        <v>0</v>
      </c>
      <c r="M365" s="40">
        <v>0</v>
      </c>
      <c r="N365" s="41">
        <v>0</v>
      </c>
      <c r="O365" s="40">
        <v>0</v>
      </c>
      <c r="P365" s="51">
        <v>0</v>
      </c>
    </row>
    <row r="366" spans="2:16" ht="14.7" thickBot="1" x14ac:dyDescent="0.55000000000000004">
      <c r="B366" s="18" t="s">
        <v>24</v>
      </c>
      <c r="C366" s="25">
        <v>0.48750000000000004</v>
      </c>
      <c r="D366" s="25">
        <v>0.16250000000000001</v>
      </c>
      <c r="E366" s="27">
        <v>126.75000000000001</v>
      </c>
      <c r="F366" s="27">
        <v>42.25</v>
      </c>
      <c r="G366" s="29">
        <v>103.35719117647058</v>
      </c>
      <c r="H366" s="34">
        <v>103.35719117647058</v>
      </c>
      <c r="I366" s="42">
        <v>23.392808823529435</v>
      </c>
      <c r="J366" s="43">
        <v>0</v>
      </c>
      <c r="K366" s="42">
        <v>2.7520951557093452</v>
      </c>
      <c r="L366" s="45">
        <v>0</v>
      </c>
      <c r="M366" s="42">
        <v>8.2071857406669793E-2</v>
      </c>
      <c r="N366" s="43">
        <v>0</v>
      </c>
      <c r="O366" s="40">
        <v>0.69761078795669329</v>
      </c>
      <c r="P366" s="52">
        <v>0</v>
      </c>
    </row>
    <row r="367" spans="2:16" x14ac:dyDescent="0.5">
      <c r="B367" t="s">
        <v>97</v>
      </c>
    </row>
    <row r="368" spans="2:16" ht="14.7" thickBot="1" x14ac:dyDescent="0.55000000000000004">
      <c r="B368">
        <v>74</v>
      </c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</row>
    <row r="369" spans="2:16" ht="14.7" thickBot="1" x14ac:dyDescent="0.55000000000000004">
      <c r="B369" s="17" t="s">
        <v>24</v>
      </c>
      <c r="C369" s="21">
        <v>0.48750000000000004</v>
      </c>
      <c r="D369" s="21">
        <v>0.16250000000000001</v>
      </c>
      <c r="E369" s="21">
        <v>8.7750000000000004</v>
      </c>
      <c r="F369" s="21">
        <v>2.9250000000000003</v>
      </c>
      <c r="G369" s="29">
        <v>40.832470588235289</v>
      </c>
      <c r="H369" s="34">
        <v>40.832470588235289</v>
      </c>
      <c r="I369" s="40">
        <v>0</v>
      </c>
      <c r="J369" s="41">
        <v>0</v>
      </c>
      <c r="K369" s="40">
        <v>0</v>
      </c>
      <c r="L369" s="44">
        <v>0</v>
      </c>
      <c r="M369" s="40">
        <v>0</v>
      </c>
      <c r="N369" s="41">
        <v>0</v>
      </c>
      <c r="O369" s="40">
        <v>0</v>
      </c>
      <c r="P369" s="51">
        <v>0</v>
      </c>
    </row>
    <row r="370" spans="2:16" ht="14.7" thickBot="1" x14ac:dyDescent="0.55000000000000004">
      <c r="B370" s="9" t="s">
        <v>25</v>
      </c>
      <c r="C370" s="22">
        <v>0.21</v>
      </c>
      <c r="D370" s="22">
        <v>0.13999999999999999</v>
      </c>
      <c r="E370" s="21">
        <v>3.78</v>
      </c>
      <c r="F370" s="21">
        <v>2.5199999999999996</v>
      </c>
      <c r="G370" s="29">
        <v>33.22058823529413</v>
      </c>
      <c r="H370" s="34">
        <v>33.22058823529413</v>
      </c>
      <c r="I370" s="40">
        <v>0</v>
      </c>
      <c r="J370" s="41">
        <v>0</v>
      </c>
      <c r="K370" s="40">
        <v>0</v>
      </c>
      <c r="L370" s="44">
        <v>0</v>
      </c>
      <c r="M370" s="40">
        <v>0</v>
      </c>
      <c r="N370" s="41">
        <v>0</v>
      </c>
      <c r="O370" s="40">
        <v>0</v>
      </c>
      <c r="P370" s="51">
        <v>0</v>
      </c>
    </row>
    <row r="371" spans="2:16" ht="14.7" thickBot="1" x14ac:dyDescent="0.55000000000000004">
      <c r="B371" s="18" t="s">
        <v>24</v>
      </c>
      <c r="C371" s="23">
        <v>0.48750000000000004</v>
      </c>
      <c r="D371" s="23">
        <v>0.16250000000000001</v>
      </c>
      <c r="E371" s="26">
        <v>8.7750000000000004</v>
      </c>
      <c r="F371" s="26">
        <v>2.9250000000000003</v>
      </c>
      <c r="G371" s="29">
        <v>40.832470588235289</v>
      </c>
      <c r="H371" s="34">
        <v>40.832470588235289</v>
      </c>
      <c r="I371" s="40">
        <v>0</v>
      </c>
      <c r="J371" s="41">
        <v>0</v>
      </c>
      <c r="K371" s="40">
        <v>0</v>
      </c>
      <c r="L371" s="44">
        <v>0</v>
      </c>
      <c r="M371" s="40">
        <v>0</v>
      </c>
      <c r="N371" s="41">
        <v>0</v>
      </c>
      <c r="O371" s="40">
        <v>0</v>
      </c>
      <c r="P371" s="51">
        <v>0</v>
      </c>
    </row>
    <row r="372" spans="2:16" x14ac:dyDescent="0.5">
      <c r="B372" t="s">
        <v>97</v>
      </c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</row>
    <row r="373" spans="2:16" ht="14.7" thickBot="1" x14ac:dyDescent="0.55000000000000004">
      <c r="B373">
        <v>75</v>
      </c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</row>
    <row r="374" spans="2:16" ht="14.7" thickBot="1" x14ac:dyDescent="0.55000000000000004">
      <c r="B374" s="18" t="s">
        <v>24</v>
      </c>
      <c r="C374" s="21">
        <v>0.48750000000000004</v>
      </c>
      <c r="D374" s="21">
        <v>0.16250000000000001</v>
      </c>
      <c r="E374" s="21">
        <v>136.01250000000002</v>
      </c>
      <c r="F374" s="21">
        <v>45.337499999999999</v>
      </c>
      <c r="G374" s="29">
        <v>122.49741176470587</v>
      </c>
      <c r="H374" s="34">
        <v>122.49741176470587</v>
      </c>
      <c r="I374" s="40">
        <v>13.515088235294144</v>
      </c>
      <c r="J374" s="41">
        <v>0</v>
      </c>
      <c r="K374" s="40">
        <v>2.0792443438914066</v>
      </c>
      <c r="L374" s="44">
        <v>0</v>
      </c>
      <c r="M374" s="40">
        <v>6.1907834324950305E-2</v>
      </c>
      <c r="N374" s="41">
        <v>0</v>
      </c>
      <c r="O374" s="40">
        <v>0.40240092311217696</v>
      </c>
      <c r="P374" s="51">
        <v>0</v>
      </c>
    </row>
    <row r="375" spans="2:16" ht="14.7" thickBot="1" x14ac:dyDescent="0.55000000000000004">
      <c r="B375" s="9" t="s">
        <v>25</v>
      </c>
      <c r="C375" s="22">
        <v>0.21</v>
      </c>
      <c r="D375" s="22">
        <v>0.13999999999999999</v>
      </c>
      <c r="E375" s="21">
        <v>58.589999999999996</v>
      </c>
      <c r="F375" s="21">
        <v>39.059999999999995</v>
      </c>
      <c r="G375" s="29">
        <v>43.186764705882368</v>
      </c>
      <c r="H375" s="34">
        <v>43.186764705882368</v>
      </c>
      <c r="I375" s="40">
        <v>15.403235294117628</v>
      </c>
      <c r="J375" s="41">
        <v>0</v>
      </c>
      <c r="K375" s="40">
        <v>2.3697285067873275</v>
      </c>
      <c r="L375" s="44">
        <v>0</v>
      </c>
      <c r="M375" s="40">
        <v>7.0605165381118565E-2</v>
      </c>
      <c r="N375" s="41">
        <v>0</v>
      </c>
      <c r="O375" s="40">
        <v>0.45893357497727066</v>
      </c>
      <c r="P375" s="51">
        <v>0</v>
      </c>
    </row>
    <row r="376" spans="2:16" ht="14.7" thickBot="1" x14ac:dyDescent="0.55000000000000004">
      <c r="B376" s="18" t="s">
        <v>24</v>
      </c>
      <c r="C376" s="25">
        <v>0.48750000000000004</v>
      </c>
      <c r="D376" s="25">
        <v>0.16250000000000001</v>
      </c>
      <c r="E376" s="27">
        <v>136.01250000000002</v>
      </c>
      <c r="F376" s="27">
        <v>45.337499999999999</v>
      </c>
      <c r="G376" s="29">
        <v>122.49741176470587</v>
      </c>
      <c r="H376" s="34">
        <v>122.49741176470587</v>
      </c>
      <c r="I376" s="42">
        <v>13.515088235294144</v>
      </c>
      <c r="J376" s="43">
        <v>0</v>
      </c>
      <c r="K376" s="42">
        <v>2.0792443438914066</v>
      </c>
      <c r="L376" s="45">
        <v>0</v>
      </c>
      <c r="M376" s="42">
        <v>6.1907834324950305E-2</v>
      </c>
      <c r="N376" s="43">
        <v>0</v>
      </c>
      <c r="O376" s="40">
        <v>0.40240092311217696</v>
      </c>
      <c r="P376" s="52">
        <v>0</v>
      </c>
    </row>
    <row r="377" spans="2:16" x14ac:dyDescent="0.5">
      <c r="B377" t="s">
        <v>97</v>
      </c>
    </row>
    <row r="378" spans="2:16" ht="14.7" thickBot="1" x14ac:dyDescent="0.55000000000000004">
      <c r="B378">
        <v>76</v>
      </c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</row>
    <row r="379" spans="2:16" ht="14.7" thickBot="1" x14ac:dyDescent="0.55000000000000004">
      <c r="B379" s="18" t="s">
        <v>24</v>
      </c>
      <c r="C379" s="21">
        <v>0.48750000000000004</v>
      </c>
      <c r="D379" s="21">
        <v>0.16250000000000001</v>
      </c>
      <c r="E379" s="21">
        <v>114.56250000000001</v>
      </c>
      <c r="F379" s="21">
        <v>38.1875</v>
      </c>
      <c r="G379" s="29">
        <v>112.28929411764705</v>
      </c>
      <c r="H379" s="34">
        <v>112.28929411764705</v>
      </c>
      <c r="I379" s="40">
        <v>2.2732058823529684</v>
      </c>
      <c r="J379" s="41">
        <v>0</v>
      </c>
      <c r="K379" s="40">
        <v>0.34972398190045667</v>
      </c>
      <c r="L379" s="44">
        <v>0</v>
      </c>
      <c r="M379" s="40">
        <v>1.0370627343485771E-2</v>
      </c>
      <c r="N379" s="41">
        <v>0</v>
      </c>
      <c r="O379" s="40">
        <v>6.7409077732657516E-2</v>
      </c>
      <c r="P379" s="51">
        <v>0</v>
      </c>
    </row>
    <row r="380" spans="2:16" ht="14.7" thickBot="1" x14ac:dyDescent="0.55000000000000004">
      <c r="B380" s="9" t="s">
        <v>25</v>
      </c>
      <c r="C380" s="22">
        <v>0.21</v>
      </c>
      <c r="D380" s="22">
        <v>0.13999999999999999</v>
      </c>
      <c r="E380" s="21">
        <v>49.35</v>
      </c>
      <c r="F380" s="21">
        <v>32.9</v>
      </c>
      <c r="G380" s="29">
        <v>43.186764705882368</v>
      </c>
      <c r="H380" s="34">
        <v>43.186764705882368</v>
      </c>
      <c r="I380" s="40">
        <v>6.1632352941176336</v>
      </c>
      <c r="J380" s="41">
        <v>0</v>
      </c>
      <c r="K380" s="40">
        <v>0.94819004524886674</v>
      </c>
      <c r="L380" s="44">
        <v>0</v>
      </c>
      <c r="M380" s="40">
        <v>2.8156700233188347E-2</v>
      </c>
      <c r="N380" s="41">
        <v>0</v>
      </c>
      <c r="O380" s="40">
        <v>0.18301855151572424</v>
      </c>
      <c r="P380" s="51">
        <v>0</v>
      </c>
    </row>
    <row r="381" spans="2:16" ht="14.7" thickBot="1" x14ac:dyDescent="0.55000000000000004">
      <c r="B381" s="18" t="s">
        <v>24</v>
      </c>
      <c r="C381" s="25">
        <v>0.48750000000000004</v>
      </c>
      <c r="D381" s="25">
        <v>0.16250000000000001</v>
      </c>
      <c r="E381" s="27">
        <v>114.56250000000001</v>
      </c>
      <c r="F381" s="27">
        <v>38.1875</v>
      </c>
      <c r="G381" s="29">
        <v>112.28929411764705</v>
      </c>
      <c r="H381" s="34">
        <v>112.28929411764705</v>
      </c>
      <c r="I381" s="42">
        <v>2.2732058823529684</v>
      </c>
      <c r="J381" s="43">
        <v>0</v>
      </c>
      <c r="K381" s="42">
        <v>0.34972398190045667</v>
      </c>
      <c r="L381" s="45">
        <v>0</v>
      </c>
      <c r="M381" s="42">
        <v>1.0370627343485771E-2</v>
      </c>
      <c r="N381" s="43">
        <v>0</v>
      </c>
      <c r="O381" s="40">
        <v>6.7409077732657516E-2</v>
      </c>
      <c r="P381" s="52">
        <v>0</v>
      </c>
    </row>
    <row r="382" spans="2:16" x14ac:dyDescent="0.5">
      <c r="B382" t="s">
        <v>97</v>
      </c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</row>
    <row r="383" spans="2:16" ht="14.7" thickBot="1" x14ac:dyDescent="0.55000000000000004">
      <c r="B383">
        <v>77</v>
      </c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</row>
    <row r="384" spans="2:16" ht="14.7" thickBot="1" x14ac:dyDescent="0.55000000000000004">
      <c r="B384" s="18" t="s">
        <v>24</v>
      </c>
      <c r="C384" s="21">
        <v>0.48750000000000004</v>
      </c>
      <c r="D384" s="21">
        <v>0.16250000000000001</v>
      </c>
      <c r="E384" s="21">
        <v>130.65</v>
      </c>
      <c r="F384" s="21">
        <v>43.550000000000004</v>
      </c>
      <c r="G384" s="29">
        <v>119.94538235294117</v>
      </c>
      <c r="H384" s="34">
        <v>119.94538235294117</v>
      </c>
      <c r="I384" s="40">
        <v>10.704617647058839</v>
      </c>
      <c r="J384" s="41">
        <v>0</v>
      </c>
      <c r="K384" s="40">
        <v>1.6468642533936675</v>
      </c>
      <c r="L384" s="44">
        <v>0</v>
      </c>
      <c r="M384" s="40">
        <v>4.8984169949360674E-2</v>
      </c>
      <c r="N384" s="41">
        <v>0</v>
      </c>
      <c r="O384" s="40">
        <v>0.31839710467084437</v>
      </c>
      <c r="P384" s="51">
        <v>0</v>
      </c>
    </row>
    <row r="385" spans="2:16" ht="14.7" thickBot="1" x14ac:dyDescent="0.55000000000000004">
      <c r="B385" s="9" t="s">
        <v>25</v>
      </c>
      <c r="C385" s="22">
        <v>0.21</v>
      </c>
      <c r="D385" s="22">
        <v>0.13999999999999999</v>
      </c>
      <c r="E385" s="21">
        <v>56.28</v>
      </c>
      <c r="F385" s="21">
        <v>37.519999999999996</v>
      </c>
      <c r="G385" s="29">
        <v>43.186764705882368</v>
      </c>
      <c r="H385" s="34">
        <v>43.186764705882368</v>
      </c>
      <c r="I385" s="40">
        <v>13.093235294117633</v>
      </c>
      <c r="J385" s="41">
        <v>0</v>
      </c>
      <c r="K385" s="40">
        <v>2.0143438914027127</v>
      </c>
      <c r="L385" s="44">
        <v>0</v>
      </c>
      <c r="M385" s="40">
        <v>5.9966299296128157E-2</v>
      </c>
      <c r="N385" s="41">
        <v>0</v>
      </c>
      <c r="O385" s="40">
        <v>0.38978094542483305</v>
      </c>
      <c r="P385" s="51">
        <v>0</v>
      </c>
    </row>
    <row r="386" spans="2:16" ht="14.7" thickBot="1" x14ac:dyDescent="0.55000000000000004">
      <c r="B386" s="18" t="s">
        <v>24</v>
      </c>
      <c r="C386" s="25">
        <v>0.48750000000000004</v>
      </c>
      <c r="D386" s="25">
        <v>0.16250000000000001</v>
      </c>
      <c r="E386" s="27">
        <v>130.65</v>
      </c>
      <c r="F386" s="27">
        <v>43.550000000000004</v>
      </c>
      <c r="G386" s="29">
        <v>119.94538235294117</v>
      </c>
      <c r="H386" s="34">
        <v>119.94538235294117</v>
      </c>
      <c r="I386" s="42">
        <v>10.704617647058839</v>
      </c>
      <c r="J386" s="43">
        <v>0</v>
      </c>
      <c r="K386" s="42">
        <v>1.6468642533936675</v>
      </c>
      <c r="L386" s="45">
        <v>0</v>
      </c>
      <c r="M386" s="42">
        <v>4.8984169949360674E-2</v>
      </c>
      <c r="N386" s="43">
        <v>0</v>
      </c>
      <c r="O386" s="40">
        <v>0.31839710467084437</v>
      </c>
      <c r="P386" s="52">
        <v>0</v>
      </c>
    </row>
    <row r="387" spans="2:16" x14ac:dyDescent="0.5">
      <c r="B387" t="s">
        <v>97</v>
      </c>
    </row>
    <row r="388" spans="2:16" ht="14.7" thickBot="1" x14ac:dyDescent="0.55000000000000004">
      <c r="B388">
        <v>78</v>
      </c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</row>
    <row r="389" spans="2:16" ht="14.7" thickBot="1" x14ac:dyDescent="0.55000000000000004">
      <c r="B389" s="18" t="s">
        <v>24</v>
      </c>
      <c r="C389" s="21">
        <v>0.48750000000000004</v>
      </c>
      <c r="D389" s="21">
        <v>0.16250000000000001</v>
      </c>
      <c r="E389" s="21">
        <v>50.7</v>
      </c>
      <c r="F389" s="21">
        <v>16.900000000000002</v>
      </c>
      <c r="G389" s="29">
        <v>85.033619999999985</v>
      </c>
      <c r="H389" s="34">
        <v>85.033619999999985</v>
      </c>
      <c r="I389" s="40">
        <v>0</v>
      </c>
      <c r="J389" s="41">
        <v>0</v>
      </c>
      <c r="K389" s="40">
        <v>0</v>
      </c>
      <c r="L389" s="44">
        <v>0</v>
      </c>
      <c r="M389" s="40">
        <v>0</v>
      </c>
      <c r="N389" s="41">
        <v>0</v>
      </c>
      <c r="O389" s="40">
        <v>0</v>
      </c>
      <c r="P389" s="51">
        <v>0</v>
      </c>
    </row>
    <row r="390" spans="2:16" ht="14.7" thickBot="1" x14ac:dyDescent="0.55000000000000004">
      <c r="B390" s="9" t="s">
        <v>25</v>
      </c>
      <c r="C390" s="22">
        <v>0.21</v>
      </c>
      <c r="D390" s="22">
        <v>0.13999999999999999</v>
      </c>
      <c r="E390" s="21">
        <v>21.84</v>
      </c>
      <c r="F390" s="21">
        <v>14.559999999999999</v>
      </c>
      <c r="G390" s="29">
        <v>33.22058823529413</v>
      </c>
      <c r="H390" s="34">
        <v>33.22058823529413</v>
      </c>
      <c r="I390" s="40">
        <v>0</v>
      </c>
      <c r="J390" s="41">
        <v>0</v>
      </c>
      <c r="K390" s="40">
        <v>0</v>
      </c>
      <c r="L390" s="44">
        <v>0</v>
      </c>
      <c r="M390" s="40">
        <v>0</v>
      </c>
      <c r="N390" s="41">
        <v>0</v>
      </c>
      <c r="O390" s="40">
        <v>0</v>
      </c>
      <c r="P390" s="51">
        <v>0</v>
      </c>
    </row>
    <row r="391" spans="2:16" ht="14.7" thickBot="1" x14ac:dyDescent="0.55000000000000004">
      <c r="B391" s="18" t="s">
        <v>24</v>
      </c>
      <c r="C391" s="25">
        <v>0.48750000000000004</v>
      </c>
      <c r="D391" s="25">
        <v>0.16250000000000001</v>
      </c>
      <c r="E391" s="27">
        <v>50.7</v>
      </c>
      <c r="F391" s="27">
        <v>16.900000000000002</v>
      </c>
      <c r="G391" s="29">
        <v>85.033619999999985</v>
      </c>
      <c r="H391" s="34">
        <v>85.033619999999985</v>
      </c>
      <c r="I391" s="42">
        <v>0</v>
      </c>
      <c r="J391" s="43">
        <v>0</v>
      </c>
      <c r="K391" s="42">
        <v>0</v>
      </c>
      <c r="L391" s="45">
        <v>0</v>
      </c>
      <c r="M391" s="42">
        <v>0</v>
      </c>
      <c r="N391" s="43">
        <v>0</v>
      </c>
      <c r="O391" s="40">
        <v>0</v>
      </c>
      <c r="P391" s="52">
        <v>0</v>
      </c>
    </row>
    <row r="392" spans="2:16" x14ac:dyDescent="0.5">
      <c r="B392" t="s">
        <v>97</v>
      </c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</row>
    <row r="393" spans="2:16" ht="14.7" thickBot="1" x14ac:dyDescent="0.55000000000000004">
      <c r="B393">
        <v>79</v>
      </c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</row>
    <row r="394" spans="2:16" ht="14.7" thickBot="1" x14ac:dyDescent="0.55000000000000004">
      <c r="B394" s="17" t="s">
        <v>97</v>
      </c>
      <c r="C394" s="21"/>
      <c r="D394" s="21"/>
      <c r="E394" s="21"/>
      <c r="F394" s="21"/>
      <c r="G394" s="29"/>
      <c r="H394" s="34"/>
      <c r="I394" s="40"/>
      <c r="J394" s="41"/>
      <c r="K394" s="40"/>
      <c r="L394" s="44"/>
      <c r="M394" s="40"/>
      <c r="N394" s="41"/>
      <c r="O394" s="40"/>
      <c r="P394" s="51"/>
    </row>
    <row r="395" spans="2:16" ht="14.7" thickBot="1" x14ac:dyDescent="0.55000000000000004">
      <c r="B395" s="9" t="s">
        <v>97</v>
      </c>
      <c r="C395" s="22"/>
      <c r="D395" s="22"/>
      <c r="E395" s="21"/>
      <c r="F395" s="21"/>
      <c r="G395" s="29"/>
      <c r="H395" s="34"/>
      <c r="I395" s="40"/>
      <c r="J395" s="41"/>
      <c r="K395" s="40"/>
      <c r="L395" s="44"/>
      <c r="M395" s="40"/>
      <c r="N395" s="41"/>
      <c r="O395" s="40"/>
      <c r="P395" s="51"/>
    </row>
    <row r="396" spans="2:16" ht="14.7" thickBot="1" x14ac:dyDescent="0.55000000000000004">
      <c r="B396" s="18" t="s">
        <v>97</v>
      </c>
      <c r="C396" s="23"/>
      <c r="D396" s="23"/>
      <c r="E396" s="26"/>
      <c r="F396" s="26"/>
      <c r="G396" s="29"/>
      <c r="H396" s="34"/>
      <c r="I396" s="40"/>
      <c r="J396" s="41"/>
      <c r="K396" s="40"/>
      <c r="L396" s="44"/>
      <c r="M396" s="40"/>
      <c r="N396" s="41"/>
      <c r="O396" s="40"/>
      <c r="P396" s="51"/>
    </row>
    <row r="397" spans="2:16" x14ac:dyDescent="0.5">
      <c r="B397" t="s">
        <v>97</v>
      </c>
    </row>
    <row r="398" spans="2:16" ht="14.7" thickBot="1" x14ac:dyDescent="0.55000000000000004">
      <c r="B398">
        <v>80</v>
      </c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</row>
    <row r="399" spans="2:16" ht="14.7" thickBot="1" x14ac:dyDescent="0.55000000000000004">
      <c r="B399" s="18" t="s">
        <v>97</v>
      </c>
      <c r="C399" s="21"/>
      <c r="D399" s="21"/>
      <c r="E399" s="21"/>
      <c r="F399" s="21"/>
      <c r="G399" s="29"/>
      <c r="H399" s="34"/>
      <c r="I399" s="40"/>
      <c r="J399" s="41"/>
      <c r="K399" s="40"/>
      <c r="L399" s="44"/>
      <c r="M399" s="40"/>
      <c r="N399" s="41"/>
      <c r="O399" s="40"/>
      <c r="P399" s="51"/>
    </row>
    <row r="400" spans="2:16" ht="14.7" thickBot="1" x14ac:dyDescent="0.55000000000000004">
      <c r="B400" s="9" t="s">
        <v>97</v>
      </c>
      <c r="C400" s="22"/>
      <c r="D400" s="22"/>
      <c r="E400" s="21"/>
      <c r="F400" s="21"/>
      <c r="G400" s="29"/>
      <c r="H400" s="34"/>
      <c r="I400" s="40"/>
      <c r="J400" s="41"/>
      <c r="K400" s="40"/>
      <c r="L400" s="44"/>
      <c r="M400" s="40"/>
      <c r="N400" s="41"/>
      <c r="O400" s="40"/>
      <c r="P400" s="51"/>
    </row>
    <row r="401" spans="2:16" ht="14.7" thickBot="1" x14ac:dyDescent="0.55000000000000004">
      <c r="B401" s="18" t="s">
        <v>97</v>
      </c>
      <c r="C401" s="25"/>
      <c r="D401" s="25"/>
      <c r="E401" s="27"/>
      <c r="F401" s="27"/>
      <c r="G401" s="29"/>
      <c r="H401" s="34"/>
      <c r="I401" s="42"/>
      <c r="J401" s="43"/>
      <c r="K401" s="42"/>
      <c r="L401" s="45"/>
      <c r="M401" s="42"/>
      <c r="N401" s="43"/>
      <c r="O401" s="40"/>
      <c r="P401" s="52"/>
    </row>
    <row r="402" spans="2:16" x14ac:dyDescent="0.5">
      <c r="B402" t="s">
        <v>97</v>
      </c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</row>
    <row r="403" spans="2:16" ht="14.7" thickBot="1" x14ac:dyDescent="0.55000000000000004">
      <c r="B403">
        <v>81</v>
      </c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</row>
    <row r="404" spans="2:16" ht="14.7" thickBot="1" x14ac:dyDescent="0.55000000000000004">
      <c r="B404" s="17" t="s">
        <v>97</v>
      </c>
      <c r="C404" s="21"/>
      <c r="D404" s="21"/>
      <c r="E404" s="21"/>
      <c r="F404" s="21"/>
      <c r="G404" s="29"/>
      <c r="H404" s="34"/>
      <c r="I404" s="40"/>
      <c r="J404" s="41"/>
      <c r="K404" s="40"/>
      <c r="L404" s="44"/>
      <c r="M404" s="40"/>
      <c r="N404" s="41"/>
      <c r="O404" s="40"/>
      <c r="P404" s="51"/>
    </row>
    <row r="405" spans="2:16" ht="14.7" thickBot="1" x14ac:dyDescent="0.55000000000000004">
      <c r="B405" s="9" t="s">
        <v>97</v>
      </c>
      <c r="C405" s="22"/>
      <c r="D405" s="22"/>
      <c r="E405" s="21"/>
      <c r="F405" s="21"/>
      <c r="G405" s="29"/>
      <c r="H405" s="34"/>
      <c r="I405" s="40"/>
      <c r="J405" s="41"/>
      <c r="K405" s="40"/>
      <c r="L405" s="44"/>
      <c r="M405" s="40"/>
      <c r="N405" s="41"/>
      <c r="O405" s="40"/>
      <c r="P405" s="51"/>
    </row>
    <row r="406" spans="2:16" ht="14.7" thickBot="1" x14ac:dyDescent="0.55000000000000004">
      <c r="B406" s="18" t="s">
        <v>97</v>
      </c>
      <c r="C406" s="23"/>
      <c r="D406" s="23"/>
      <c r="E406" s="26"/>
      <c r="F406" s="26"/>
      <c r="G406" s="29"/>
      <c r="H406" s="34"/>
      <c r="I406" s="40"/>
      <c r="J406" s="41"/>
      <c r="K406" s="40"/>
      <c r="L406" s="44"/>
      <c r="M406" s="40"/>
      <c r="N406" s="41"/>
      <c r="O406" s="40"/>
      <c r="P406" s="51"/>
    </row>
    <row r="407" spans="2:16" x14ac:dyDescent="0.5">
      <c r="B407" t="s">
        <v>97</v>
      </c>
    </row>
    <row r="408" spans="2:16" ht="14.7" thickBot="1" x14ac:dyDescent="0.55000000000000004">
      <c r="B408">
        <v>82</v>
      </c>
    </row>
    <row r="409" spans="2:16" ht="14.7" thickBot="1" x14ac:dyDescent="0.55000000000000004">
      <c r="B409" s="18" t="s">
        <v>97</v>
      </c>
      <c r="C409" s="21"/>
      <c r="D409" s="21"/>
      <c r="E409" s="21"/>
      <c r="F409" s="21"/>
      <c r="G409" s="29"/>
      <c r="H409" s="34"/>
      <c r="I409" s="40"/>
      <c r="J409" s="41"/>
      <c r="K409" s="40"/>
      <c r="L409" s="44"/>
      <c r="M409" s="40"/>
      <c r="N409" s="41"/>
      <c r="O409" s="40"/>
      <c r="P409" s="51"/>
    </row>
    <row r="410" spans="2:16" ht="14.7" thickBot="1" x14ac:dyDescent="0.55000000000000004">
      <c r="B410" s="9" t="s">
        <v>97</v>
      </c>
      <c r="C410" s="22"/>
      <c r="D410" s="22"/>
      <c r="E410" s="21"/>
      <c r="F410" s="21"/>
      <c r="G410" s="29"/>
      <c r="H410" s="34"/>
      <c r="I410" s="40"/>
      <c r="J410" s="41"/>
      <c r="K410" s="40"/>
      <c r="L410" s="44"/>
      <c r="M410" s="40"/>
      <c r="N410" s="41"/>
      <c r="O410" s="40"/>
      <c r="P410" s="51"/>
    </row>
    <row r="411" spans="2:16" ht="14.7" thickBot="1" x14ac:dyDescent="0.55000000000000004">
      <c r="B411" s="18" t="s">
        <v>97</v>
      </c>
      <c r="C411" s="25"/>
      <c r="D411" s="25"/>
      <c r="E411" s="27"/>
      <c r="F411" s="27"/>
      <c r="G411" s="29"/>
      <c r="H411" s="34"/>
      <c r="I411" s="42"/>
      <c r="J411" s="43"/>
      <c r="K411" s="42"/>
      <c r="L411" s="45"/>
      <c r="M411" s="42"/>
      <c r="N411" s="43"/>
      <c r="O411" s="40"/>
      <c r="P411" s="52"/>
    </row>
    <row r="412" spans="2:16" x14ac:dyDescent="0.5">
      <c r="B412" t="s">
        <v>97</v>
      </c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</row>
    <row r="413" spans="2:16" ht="14.7" thickBot="1" x14ac:dyDescent="0.55000000000000004">
      <c r="B413">
        <v>83</v>
      </c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</row>
    <row r="414" spans="2:16" ht="14.7" thickBot="1" x14ac:dyDescent="0.55000000000000004">
      <c r="B414" s="17" t="s">
        <v>97</v>
      </c>
      <c r="C414" s="21"/>
      <c r="D414" s="21"/>
      <c r="E414" s="21"/>
      <c r="F414" s="21"/>
      <c r="G414" s="29"/>
      <c r="H414" s="34"/>
      <c r="I414" s="40"/>
      <c r="J414" s="41"/>
      <c r="K414" s="40"/>
      <c r="L414" s="44"/>
      <c r="M414" s="40"/>
      <c r="N414" s="41"/>
      <c r="O414" s="40"/>
      <c r="P414" s="51"/>
    </row>
    <row r="415" spans="2:16" ht="14.7" thickBot="1" x14ac:dyDescent="0.55000000000000004">
      <c r="B415" s="9" t="s">
        <v>97</v>
      </c>
      <c r="C415" s="22"/>
      <c r="D415" s="22"/>
      <c r="E415" s="21"/>
      <c r="F415" s="21"/>
      <c r="G415" s="29"/>
      <c r="H415" s="34"/>
      <c r="I415" s="40"/>
      <c r="J415" s="41"/>
      <c r="K415" s="40"/>
      <c r="L415" s="44"/>
      <c r="M415" s="40"/>
      <c r="N415" s="41"/>
      <c r="O415" s="40"/>
      <c r="P415" s="51"/>
    </row>
    <row r="416" spans="2:16" ht="14.7" thickBot="1" x14ac:dyDescent="0.55000000000000004">
      <c r="B416" s="18" t="s">
        <v>97</v>
      </c>
      <c r="C416" s="23"/>
      <c r="D416" s="23"/>
      <c r="E416" s="26"/>
      <c r="F416" s="26"/>
      <c r="G416" s="29"/>
      <c r="H416" s="34"/>
      <c r="I416" s="40"/>
      <c r="J416" s="41"/>
      <c r="K416" s="40"/>
      <c r="L416" s="44"/>
      <c r="M416" s="40"/>
      <c r="N416" s="41"/>
      <c r="O416" s="40"/>
      <c r="P416" s="51"/>
    </row>
    <row r="417" spans="2:16" x14ac:dyDescent="0.5">
      <c r="B417" t="s">
        <v>97</v>
      </c>
    </row>
    <row r="418" spans="2:16" ht="14.7" thickBot="1" x14ac:dyDescent="0.55000000000000004">
      <c r="B418">
        <v>84</v>
      </c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</row>
    <row r="419" spans="2:16" ht="14.7" thickBot="1" x14ac:dyDescent="0.55000000000000004">
      <c r="B419" s="18" t="s">
        <v>97</v>
      </c>
      <c r="C419" s="21"/>
      <c r="D419" s="21"/>
      <c r="E419" s="21"/>
      <c r="F419" s="21"/>
      <c r="G419" s="29"/>
      <c r="H419" s="34"/>
      <c r="I419" s="40"/>
      <c r="J419" s="41"/>
      <c r="K419" s="40"/>
      <c r="L419" s="44"/>
      <c r="M419" s="40"/>
      <c r="N419" s="41"/>
      <c r="O419" s="40"/>
      <c r="P419" s="51"/>
    </row>
    <row r="420" spans="2:16" ht="14.7" thickBot="1" x14ac:dyDescent="0.55000000000000004">
      <c r="B420" s="9" t="s">
        <v>97</v>
      </c>
      <c r="C420" s="22"/>
      <c r="D420" s="22"/>
      <c r="E420" s="21"/>
      <c r="F420" s="21"/>
      <c r="G420" s="29"/>
      <c r="H420" s="34"/>
      <c r="I420" s="40"/>
      <c r="J420" s="41"/>
      <c r="K420" s="40"/>
      <c r="L420" s="44"/>
      <c r="M420" s="40"/>
      <c r="N420" s="41"/>
      <c r="O420" s="40"/>
      <c r="P420" s="51"/>
    </row>
    <row r="421" spans="2:16" ht="14.7" thickBot="1" x14ac:dyDescent="0.55000000000000004">
      <c r="B421" s="18" t="s">
        <v>97</v>
      </c>
      <c r="C421" s="25"/>
      <c r="D421" s="25"/>
      <c r="E421" s="27"/>
      <c r="F421" s="27"/>
      <c r="G421" s="29"/>
      <c r="H421" s="34"/>
      <c r="I421" s="42"/>
      <c r="J421" s="43"/>
      <c r="K421" s="42"/>
      <c r="L421" s="45"/>
      <c r="M421" s="42"/>
      <c r="N421" s="43"/>
      <c r="O421" s="40"/>
      <c r="P421" s="52"/>
    </row>
    <row r="422" spans="2:16" x14ac:dyDescent="0.5">
      <c r="B422" t="s">
        <v>97</v>
      </c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</row>
    <row r="423" spans="2:16" ht="14.7" thickBot="1" x14ac:dyDescent="0.55000000000000004">
      <c r="B423">
        <v>85</v>
      </c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</row>
    <row r="424" spans="2:16" ht="14.7" thickBot="1" x14ac:dyDescent="0.55000000000000004">
      <c r="B424" s="17" t="s">
        <v>97</v>
      </c>
      <c r="C424" s="21"/>
      <c r="D424" s="21"/>
      <c r="E424" s="21"/>
      <c r="F424" s="21"/>
      <c r="G424" s="29"/>
      <c r="H424" s="34"/>
      <c r="I424" s="40"/>
      <c r="J424" s="41"/>
      <c r="K424" s="40"/>
      <c r="L424" s="44"/>
      <c r="M424" s="40"/>
      <c r="N424" s="41"/>
      <c r="O424" s="40"/>
      <c r="P424" s="51"/>
    </row>
    <row r="425" spans="2:16" ht="14.7" thickBot="1" x14ac:dyDescent="0.55000000000000004">
      <c r="B425" s="9" t="s">
        <v>97</v>
      </c>
      <c r="C425" s="22"/>
      <c r="D425" s="22"/>
      <c r="E425" s="21"/>
      <c r="F425" s="21"/>
      <c r="G425" s="29"/>
      <c r="H425" s="34"/>
      <c r="I425" s="40"/>
      <c r="J425" s="41"/>
      <c r="K425" s="40"/>
      <c r="L425" s="44"/>
      <c r="M425" s="40"/>
      <c r="N425" s="41"/>
      <c r="O425" s="40"/>
      <c r="P425" s="51"/>
    </row>
    <row r="426" spans="2:16" ht="14.7" thickBot="1" x14ac:dyDescent="0.55000000000000004">
      <c r="B426" s="18" t="s">
        <v>97</v>
      </c>
      <c r="C426" s="23"/>
      <c r="D426" s="23"/>
      <c r="E426" s="26"/>
      <c r="F426" s="26"/>
      <c r="G426" s="29"/>
      <c r="H426" s="34"/>
      <c r="I426" s="40"/>
      <c r="J426" s="41"/>
      <c r="K426" s="40"/>
      <c r="L426" s="44"/>
      <c r="M426" s="40"/>
      <c r="N426" s="41"/>
      <c r="O426" s="40"/>
      <c r="P426" s="51"/>
    </row>
    <row r="427" spans="2:16" x14ac:dyDescent="0.5">
      <c r="B427" t="s">
        <v>97</v>
      </c>
    </row>
    <row r="428" spans="2:16" ht="14.7" thickBot="1" x14ac:dyDescent="0.55000000000000004">
      <c r="B428">
        <v>86</v>
      </c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</row>
    <row r="429" spans="2:16" ht="14.7" thickBot="1" x14ac:dyDescent="0.55000000000000004">
      <c r="B429" s="18" t="s">
        <v>97</v>
      </c>
      <c r="C429" s="21"/>
      <c r="D429" s="21"/>
      <c r="E429" s="21"/>
      <c r="F429" s="21"/>
      <c r="G429" s="29"/>
      <c r="H429" s="34"/>
      <c r="I429" s="40"/>
      <c r="J429" s="41"/>
      <c r="K429" s="40"/>
      <c r="L429" s="44"/>
      <c r="M429" s="40"/>
      <c r="N429" s="41"/>
      <c r="O429" s="40"/>
      <c r="P429" s="51"/>
    </row>
    <row r="430" spans="2:16" ht="14.7" thickBot="1" x14ac:dyDescent="0.55000000000000004">
      <c r="B430" s="9" t="s">
        <v>97</v>
      </c>
      <c r="C430" s="22"/>
      <c r="D430" s="22"/>
      <c r="E430" s="21"/>
      <c r="F430" s="21"/>
      <c r="G430" s="29"/>
      <c r="H430" s="34"/>
      <c r="I430" s="40"/>
      <c r="J430" s="41"/>
      <c r="K430" s="40"/>
      <c r="L430" s="44"/>
      <c r="M430" s="40"/>
      <c r="N430" s="41"/>
      <c r="O430" s="40"/>
      <c r="P430" s="51"/>
    </row>
    <row r="431" spans="2:16" ht="14.7" thickBot="1" x14ac:dyDescent="0.55000000000000004">
      <c r="B431" s="18" t="s">
        <v>97</v>
      </c>
      <c r="C431" s="25"/>
      <c r="D431" s="25"/>
      <c r="E431" s="27"/>
      <c r="F431" s="27"/>
      <c r="G431" s="29"/>
      <c r="H431" s="34"/>
      <c r="I431" s="42"/>
      <c r="J431" s="43"/>
      <c r="K431" s="42"/>
      <c r="L431" s="45"/>
      <c r="M431" s="42"/>
      <c r="N431" s="43"/>
      <c r="O431" s="40"/>
      <c r="P431" s="52"/>
    </row>
    <row r="432" spans="2:16" x14ac:dyDescent="0.5">
      <c r="B432" t="s">
        <v>97</v>
      </c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</row>
    <row r="433" spans="2:16" ht="14.7" thickBot="1" x14ac:dyDescent="0.55000000000000004">
      <c r="B433">
        <v>87</v>
      </c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</row>
    <row r="434" spans="2:16" ht="14.7" thickBot="1" x14ac:dyDescent="0.55000000000000004">
      <c r="B434" s="17" t="s">
        <v>97</v>
      </c>
      <c r="C434" s="21"/>
      <c r="D434" s="21"/>
      <c r="E434" s="21"/>
      <c r="F434" s="21"/>
      <c r="G434" s="29"/>
      <c r="H434" s="34"/>
      <c r="I434" s="40"/>
      <c r="J434" s="41"/>
      <c r="K434" s="40"/>
      <c r="L434" s="44"/>
      <c r="M434" s="40"/>
      <c r="N434" s="41"/>
      <c r="O434" s="40"/>
      <c r="P434" s="51"/>
    </row>
    <row r="435" spans="2:16" ht="14.7" thickBot="1" x14ac:dyDescent="0.55000000000000004">
      <c r="B435" s="9" t="s">
        <v>97</v>
      </c>
      <c r="C435" s="22"/>
      <c r="D435" s="22"/>
      <c r="E435" s="21"/>
      <c r="F435" s="21"/>
      <c r="G435" s="29"/>
      <c r="H435" s="34"/>
      <c r="I435" s="40"/>
      <c r="J435" s="41"/>
      <c r="K435" s="40"/>
      <c r="L435" s="44"/>
      <c r="M435" s="40"/>
      <c r="N435" s="41"/>
      <c r="O435" s="40"/>
      <c r="P435" s="51"/>
    </row>
    <row r="436" spans="2:16" ht="14.7" thickBot="1" x14ac:dyDescent="0.55000000000000004">
      <c r="B436" s="18" t="s">
        <v>97</v>
      </c>
      <c r="C436" s="23"/>
      <c r="D436" s="23"/>
      <c r="E436" s="26"/>
      <c r="F436" s="26"/>
      <c r="G436" s="29"/>
      <c r="H436" s="34"/>
      <c r="I436" s="40"/>
      <c r="J436" s="41"/>
      <c r="K436" s="40"/>
      <c r="L436" s="44"/>
      <c r="M436" s="40"/>
      <c r="N436" s="41"/>
      <c r="O436" s="40"/>
      <c r="P436" s="51"/>
    </row>
    <row r="437" spans="2:16" x14ac:dyDescent="0.5">
      <c r="B437" t="s">
        <v>97</v>
      </c>
    </row>
    <row r="438" spans="2:16" ht="14.7" thickBot="1" x14ac:dyDescent="0.55000000000000004">
      <c r="B438">
        <v>88</v>
      </c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</row>
    <row r="439" spans="2:16" ht="14.7" thickBot="1" x14ac:dyDescent="0.55000000000000004">
      <c r="B439" s="18" t="s">
        <v>97</v>
      </c>
      <c r="C439" s="21"/>
      <c r="D439" s="21"/>
      <c r="E439" s="21"/>
      <c r="F439" s="21"/>
      <c r="G439" s="29"/>
      <c r="H439" s="34"/>
      <c r="I439" s="40"/>
      <c r="J439" s="41"/>
      <c r="K439" s="40"/>
      <c r="L439" s="44"/>
      <c r="M439" s="40"/>
      <c r="N439" s="41"/>
      <c r="O439" s="40"/>
      <c r="P439" s="51"/>
    </row>
    <row r="440" spans="2:16" ht="14.7" thickBot="1" x14ac:dyDescent="0.55000000000000004">
      <c r="B440" s="9" t="s">
        <v>97</v>
      </c>
      <c r="C440" s="22"/>
      <c r="D440" s="22"/>
      <c r="E440" s="21"/>
      <c r="F440" s="21"/>
      <c r="G440" s="29"/>
      <c r="H440" s="34"/>
      <c r="I440" s="40"/>
      <c r="J440" s="41"/>
      <c r="K440" s="40"/>
      <c r="L440" s="44"/>
      <c r="M440" s="40"/>
      <c r="N440" s="41"/>
      <c r="O440" s="40"/>
      <c r="P440" s="51"/>
    </row>
    <row r="441" spans="2:16" ht="14.7" thickBot="1" x14ac:dyDescent="0.55000000000000004">
      <c r="B441" s="18" t="s">
        <v>97</v>
      </c>
      <c r="C441" s="25"/>
      <c r="D441" s="25"/>
      <c r="E441" s="27"/>
      <c r="F441" s="27"/>
      <c r="G441" s="29"/>
      <c r="H441" s="34"/>
      <c r="I441" s="42"/>
      <c r="J441" s="43"/>
      <c r="K441" s="42"/>
      <c r="L441" s="45"/>
      <c r="M441" s="42"/>
      <c r="N441" s="43"/>
      <c r="O441" s="40"/>
      <c r="P441" s="52"/>
    </row>
    <row r="442" spans="2:16" x14ac:dyDescent="0.5">
      <c r="B442" t="s">
        <v>97</v>
      </c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</row>
    <row r="443" spans="2:16" ht="14.7" thickBot="1" x14ac:dyDescent="0.55000000000000004">
      <c r="B443">
        <v>89</v>
      </c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</row>
    <row r="444" spans="2:16" ht="14.7" thickBot="1" x14ac:dyDescent="0.55000000000000004">
      <c r="B444" s="17" t="s">
        <v>97</v>
      </c>
      <c r="C444" s="21"/>
      <c r="D444" s="21"/>
      <c r="E444" s="21"/>
      <c r="F444" s="21"/>
      <c r="G444" s="29"/>
      <c r="H444" s="34"/>
      <c r="I444" s="40"/>
      <c r="J444" s="41"/>
      <c r="K444" s="40"/>
      <c r="L444" s="44"/>
      <c r="M444" s="40"/>
      <c r="N444" s="41"/>
      <c r="O444" s="40"/>
      <c r="P444" s="51"/>
    </row>
    <row r="445" spans="2:16" ht="14.7" thickBot="1" x14ac:dyDescent="0.55000000000000004">
      <c r="B445" s="9" t="s">
        <v>97</v>
      </c>
      <c r="C445" s="22"/>
      <c r="D445" s="22"/>
      <c r="E445" s="21"/>
      <c r="F445" s="21"/>
      <c r="G445" s="29"/>
      <c r="H445" s="34"/>
      <c r="I445" s="40"/>
      <c r="J445" s="41"/>
      <c r="K445" s="40"/>
      <c r="L445" s="44"/>
      <c r="M445" s="40"/>
      <c r="N445" s="41"/>
      <c r="O445" s="40"/>
      <c r="P445" s="51"/>
    </row>
    <row r="446" spans="2:16" ht="14.7" thickBot="1" x14ac:dyDescent="0.55000000000000004">
      <c r="B446" s="18" t="s">
        <v>97</v>
      </c>
      <c r="C446" s="23"/>
      <c r="D446" s="23"/>
      <c r="E446" s="26"/>
      <c r="F446" s="26"/>
      <c r="G446" s="29"/>
      <c r="H446" s="34"/>
      <c r="I446" s="40"/>
      <c r="J446" s="41"/>
      <c r="K446" s="40"/>
      <c r="L446" s="44"/>
      <c r="M446" s="40"/>
      <c r="N446" s="41"/>
      <c r="O446" s="40"/>
      <c r="P446" s="51"/>
    </row>
    <row r="447" spans="2:16" x14ac:dyDescent="0.5">
      <c r="B447" t="s">
        <v>97</v>
      </c>
    </row>
    <row r="448" spans="2:16" ht="14.7" thickBot="1" x14ac:dyDescent="0.55000000000000004">
      <c r="B448">
        <v>90</v>
      </c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</row>
    <row r="449" spans="2:16" ht="14.7" thickBot="1" x14ac:dyDescent="0.55000000000000004">
      <c r="B449" s="18" t="s">
        <v>97</v>
      </c>
      <c r="C449" s="21"/>
      <c r="D449" s="21"/>
      <c r="E449" s="21"/>
      <c r="F449" s="21"/>
      <c r="G449" s="29"/>
      <c r="H449" s="34"/>
      <c r="I449" s="40"/>
      <c r="J449" s="41"/>
      <c r="K449" s="40"/>
      <c r="L449" s="44"/>
      <c r="M449" s="40"/>
      <c r="N449" s="41"/>
      <c r="O449" s="40"/>
      <c r="P449" s="51"/>
    </row>
    <row r="450" spans="2:16" ht="14.7" thickBot="1" x14ac:dyDescent="0.55000000000000004">
      <c r="B450" s="9" t="s">
        <v>97</v>
      </c>
      <c r="C450" s="22"/>
      <c r="D450" s="22"/>
      <c r="E450" s="21"/>
      <c r="F450" s="21"/>
      <c r="G450" s="29"/>
      <c r="H450" s="34"/>
      <c r="I450" s="40"/>
      <c r="J450" s="41"/>
      <c r="K450" s="40"/>
      <c r="L450" s="44"/>
      <c r="M450" s="40"/>
      <c r="N450" s="41"/>
      <c r="O450" s="40"/>
      <c r="P450" s="51"/>
    </row>
    <row r="451" spans="2:16" ht="14.7" thickBot="1" x14ac:dyDescent="0.55000000000000004">
      <c r="B451" s="18" t="s">
        <v>97</v>
      </c>
      <c r="C451" s="25"/>
      <c r="D451" s="25"/>
      <c r="E451" s="27"/>
      <c r="F451" s="27"/>
      <c r="G451" s="29"/>
      <c r="H451" s="34"/>
      <c r="I451" s="42"/>
      <c r="J451" s="43"/>
      <c r="K451" s="42"/>
      <c r="L451" s="45"/>
      <c r="M451" s="42"/>
      <c r="N451" s="43"/>
      <c r="O451" s="40"/>
      <c r="P451" s="52"/>
    </row>
    <row r="452" spans="2:16" x14ac:dyDescent="0.5">
      <c r="B452" t="s">
        <v>97</v>
      </c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</row>
    <row r="453" spans="2:16" ht="14.7" thickBot="1" x14ac:dyDescent="0.55000000000000004">
      <c r="B453">
        <v>91</v>
      </c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</row>
    <row r="454" spans="2:16" ht="14.7" thickBot="1" x14ac:dyDescent="0.55000000000000004">
      <c r="B454" s="17" t="s">
        <v>97</v>
      </c>
      <c r="C454" s="21"/>
      <c r="D454" s="21"/>
      <c r="E454" s="21"/>
      <c r="F454" s="21"/>
      <c r="G454" s="29"/>
      <c r="H454" s="34"/>
      <c r="I454" s="40"/>
      <c r="J454" s="41"/>
      <c r="K454" s="40"/>
      <c r="L454" s="44"/>
      <c r="M454" s="40"/>
      <c r="N454" s="41"/>
      <c r="O454" s="40"/>
      <c r="P454" s="51"/>
    </row>
    <row r="455" spans="2:16" ht="14.7" thickBot="1" x14ac:dyDescent="0.55000000000000004">
      <c r="B455" s="9" t="s">
        <v>97</v>
      </c>
      <c r="C455" s="22"/>
      <c r="D455" s="22"/>
      <c r="E455" s="21"/>
      <c r="F455" s="21"/>
      <c r="G455" s="29"/>
      <c r="H455" s="34"/>
      <c r="I455" s="40"/>
      <c r="J455" s="41"/>
      <c r="K455" s="40"/>
      <c r="L455" s="44"/>
      <c r="M455" s="40"/>
      <c r="N455" s="41"/>
      <c r="O455" s="40"/>
      <c r="P455" s="51"/>
    </row>
    <row r="456" spans="2:16" ht="14.7" thickBot="1" x14ac:dyDescent="0.55000000000000004">
      <c r="B456" s="18" t="s">
        <v>97</v>
      </c>
      <c r="C456" s="23"/>
      <c r="D456" s="23"/>
      <c r="E456" s="26"/>
      <c r="F456" s="26"/>
      <c r="G456" s="29"/>
      <c r="H456" s="34"/>
      <c r="I456" s="40"/>
      <c r="J456" s="41"/>
      <c r="K456" s="40"/>
      <c r="L456" s="44"/>
      <c r="M456" s="40"/>
      <c r="N456" s="41"/>
      <c r="O456" s="40"/>
      <c r="P456" s="51"/>
    </row>
    <row r="457" spans="2:16" x14ac:dyDescent="0.5">
      <c r="B457" t="s">
        <v>97</v>
      </c>
    </row>
    <row r="458" spans="2:16" ht="14.7" thickBot="1" x14ac:dyDescent="0.55000000000000004">
      <c r="B458">
        <v>92</v>
      </c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</row>
    <row r="459" spans="2:16" ht="14.7" thickBot="1" x14ac:dyDescent="0.55000000000000004">
      <c r="B459" s="18" t="s">
        <v>97</v>
      </c>
      <c r="C459" s="21"/>
      <c r="D459" s="21"/>
      <c r="E459" s="21"/>
      <c r="F459" s="21"/>
      <c r="G459" s="29"/>
      <c r="H459" s="34"/>
      <c r="I459" s="40"/>
      <c r="J459" s="41"/>
      <c r="K459" s="40"/>
      <c r="L459" s="44"/>
      <c r="M459" s="40"/>
      <c r="N459" s="41"/>
      <c r="O459" s="40"/>
      <c r="P459" s="51"/>
    </row>
    <row r="460" spans="2:16" ht="14.7" thickBot="1" x14ac:dyDescent="0.55000000000000004">
      <c r="B460" s="9" t="s">
        <v>97</v>
      </c>
      <c r="C460" s="22"/>
      <c r="D460" s="22"/>
      <c r="E460" s="21"/>
      <c r="F460" s="21"/>
      <c r="G460" s="29"/>
      <c r="H460" s="34"/>
      <c r="I460" s="40"/>
      <c r="J460" s="41"/>
      <c r="K460" s="40"/>
      <c r="L460" s="44"/>
      <c r="M460" s="40"/>
      <c r="N460" s="41"/>
      <c r="O460" s="40"/>
      <c r="P460" s="51"/>
    </row>
    <row r="461" spans="2:16" ht="14.7" thickBot="1" x14ac:dyDescent="0.55000000000000004">
      <c r="B461" s="18" t="s">
        <v>97</v>
      </c>
      <c r="C461" s="25"/>
      <c r="D461" s="25"/>
      <c r="E461" s="27"/>
      <c r="F461" s="27"/>
      <c r="G461" s="29"/>
      <c r="H461" s="34"/>
      <c r="I461" s="42"/>
      <c r="J461" s="43"/>
      <c r="K461" s="42"/>
      <c r="L461" s="45"/>
      <c r="M461" s="42"/>
      <c r="N461" s="43"/>
      <c r="O461" s="40"/>
      <c r="P461" s="52"/>
    </row>
    <row r="462" spans="2:16" x14ac:dyDescent="0.5">
      <c r="B462" t="s">
        <v>97</v>
      </c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</row>
    <row r="463" spans="2:16" ht="14.7" thickBot="1" x14ac:dyDescent="0.55000000000000004">
      <c r="B463">
        <v>93</v>
      </c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</row>
    <row r="464" spans="2:16" ht="14.7" thickBot="1" x14ac:dyDescent="0.55000000000000004">
      <c r="B464" s="17" t="s">
        <v>97</v>
      </c>
      <c r="C464" s="21"/>
      <c r="D464" s="21"/>
      <c r="E464" s="21"/>
      <c r="F464" s="21"/>
      <c r="G464" s="29"/>
      <c r="H464" s="34"/>
      <c r="I464" s="40"/>
      <c r="J464" s="41"/>
      <c r="K464" s="40"/>
      <c r="L464" s="44"/>
      <c r="M464" s="40"/>
      <c r="N464" s="41"/>
      <c r="O464" s="40"/>
      <c r="P464" s="51"/>
    </row>
    <row r="465" spans="2:16" ht="14.7" thickBot="1" x14ac:dyDescent="0.55000000000000004">
      <c r="B465" s="9" t="s">
        <v>97</v>
      </c>
      <c r="C465" s="22"/>
      <c r="D465" s="22"/>
      <c r="E465" s="21"/>
      <c r="F465" s="21"/>
      <c r="G465" s="29"/>
      <c r="H465" s="34"/>
      <c r="I465" s="40"/>
      <c r="J465" s="41"/>
      <c r="K465" s="40"/>
      <c r="L465" s="44"/>
      <c r="M465" s="40"/>
      <c r="N465" s="41"/>
      <c r="O465" s="40"/>
      <c r="P465" s="51"/>
    </row>
    <row r="466" spans="2:16" ht="14.7" thickBot="1" x14ac:dyDescent="0.55000000000000004">
      <c r="B466" s="18" t="s">
        <v>97</v>
      </c>
      <c r="C466" s="23"/>
      <c r="D466" s="23"/>
      <c r="E466" s="26"/>
      <c r="F466" s="26"/>
      <c r="G466" s="29"/>
      <c r="H466" s="34"/>
      <c r="I466" s="40"/>
      <c r="J466" s="41"/>
      <c r="K466" s="40"/>
      <c r="L466" s="44"/>
      <c r="M466" s="40"/>
      <c r="N466" s="41"/>
      <c r="O466" s="40"/>
      <c r="P466" s="51"/>
    </row>
    <row r="467" spans="2:16" x14ac:dyDescent="0.5">
      <c r="B467" t="s">
        <v>97</v>
      </c>
    </row>
    <row r="468" spans="2:16" ht="14.7" thickBot="1" x14ac:dyDescent="0.55000000000000004">
      <c r="B468">
        <v>94</v>
      </c>
    </row>
    <row r="469" spans="2:16" ht="14.7" thickBot="1" x14ac:dyDescent="0.55000000000000004">
      <c r="B469" s="18" t="s">
        <v>97</v>
      </c>
      <c r="C469" s="21"/>
      <c r="D469" s="21"/>
      <c r="E469" s="21"/>
      <c r="F469" s="21"/>
      <c r="G469" s="29"/>
      <c r="H469" s="34"/>
      <c r="I469" s="40"/>
      <c r="J469" s="41"/>
      <c r="K469" s="40"/>
      <c r="L469" s="44"/>
      <c r="M469" s="40"/>
      <c r="N469" s="41"/>
      <c r="O469" s="40"/>
      <c r="P469" s="51"/>
    </row>
    <row r="470" spans="2:16" ht="14.7" thickBot="1" x14ac:dyDescent="0.55000000000000004">
      <c r="B470" s="9" t="s">
        <v>97</v>
      </c>
      <c r="C470" s="22"/>
      <c r="D470" s="22"/>
      <c r="E470" s="21"/>
      <c r="F470" s="21"/>
      <c r="G470" s="29"/>
      <c r="H470" s="34"/>
      <c r="I470" s="40"/>
      <c r="J470" s="41"/>
      <c r="K470" s="40"/>
      <c r="L470" s="44"/>
      <c r="M470" s="40"/>
      <c r="N470" s="41"/>
      <c r="O470" s="40"/>
      <c r="P470" s="51"/>
    </row>
    <row r="471" spans="2:16" ht="14.7" thickBot="1" x14ac:dyDescent="0.55000000000000004">
      <c r="B471" s="18" t="s">
        <v>97</v>
      </c>
      <c r="C471" s="25"/>
      <c r="D471" s="25"/>
      <c r="E471" s="27"/>
      <c r="F471" s="27"/>
      <c r="G471" s="29"/>
      <c r="H471" s="34"/>
      <c r="I471" s="42"/>
      <c r="J471" s="43"/>
      <c r="K471" s="42"/>
      <c r="L471" s="45"/>
      <c r="M471" s="42"/>
      <c r="N471" s="43"/>
      <c r="O471" s="40"/>
      <c r="P471" s="52"/>
    </row>
    <row r="472" spans="2:16" x14ac:dyDescent="0.5">
      <c r="B472" t="s">
        <v>97</v>
      </c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</row>
    <row r="473" spans="2:16" ht="14.7" thickBot="1" x14ac:dyDescent="0.55000000000000004">
      <c r="B473">
        <v>95</v>
      </c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</row>
    <row r="474" spans="2:16" ht="14.7" thickBot="1" x14ac:dyDescent="0.55000000000000004">
      <c r="B474" s="17"/>
      <c r="C474" s="21"/>
      <c r="D474" s="21"/>
      <c r="E474" s="21"/>
      <c r="F474" s="21"/>
      <c r="G474" s="29"/>
      <c r="H474" s="34"/>
      <c r="I474" s="40"/>
      <c r="J474" s="41"/>
      <c r="K474" s="40"/>
      <c r="L474" s="44"/>
      <c r="M474" s="40"/>
      <c r="N474" s="41"/>
      <c r="O474" s="40"/>
      <c r="P474" s="51"/>
    </row>
    <row r="475" spans="2:16" ht="14.7" thickBot="1" x14ac:dyDescent="0.55000000000000004">
      <c r="B475" s="9"/>
      <c r="C475" s="22"/>
      <c r="D475" s="22"/>
      <c r="E475" s="21"/>
      <c r="F475" s="21"/>
      <c r="G475" s="29"/>
      <c r="H475" s="34"/>
      <c r="I475" s="40"/>
      <c r="J475" s="41"/>
      <c r="K475" s="40"/>
      <c r="L475" s="44"/>
      <c r="M475" s="40"/>
      <c r="N475" s="41"/>
      <c r="O475" s="40"/>
      <c r="P475" s="51"/>
    </row>
    <row r="476" spans="2:16" ht="14.7" thickBot="1" x14ac:dyDescent="0.55000000000000004">
      <c r="B476" s="18"/>
      <c r="C476" s="23"/>
      <c r="D476" s="23"/>
      <c r="E476" s="26"/>
      <c r="F476" s="26"/>
      <c r="G476" s="29"/>
      <c r="H476" s="34"/>
      <c r="I476" s="40"/>
      <c r="J476" s="41"/>
      <c r="K476" s="40"/>
      <c r="L476" s="44"/>
      <c r="M476" s="40"/>
      <c r="N476" s="41"/>
      <c r="O476" s="40"/>
      <c r="P476" s="51"/>
    </row>
    <row r="478" spans="2:16" x14ac:dyDescent="0.5"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</row>
  </sheetData>
  <conditionalFormatting sqref="K4:L6">
    <cfRule type="colorScale" priority="238">
      <colorScale>
        <cfvo type="min"/>
        <cfvo type="max"/>
        <color rgb="FFFCFCFF"/>
        <color rgb="FFF8696B"/>
      </colorScale>
    </cfRule>
  </conditionalFormatting>
  <conditionalFormatting sqref="K14:L16">
    <cfRule type="colorScale" priority="232">
      <colorScale>
        <cfvo type="min"/>
        <cfvo type="max"/>
        <color rgb="FFFCFCFF"/>
        <color rgb="FFF8696B"/>
      </colorScale>
    </cfRule>
  </conditionalFormatting>
  <conditionalFormatting sqref="K19:L21">
    <cfRule type="colorScale" priority="226">
      <colorScale>
        <cfvo type="min"/>
        <cfvo type="max"/>
        <color rgb="FFFCFCFF"/>
        <color rgb="FFF8696B"/>
      </colorScale>
    </cfRule>
  </conditionalFormatting>
  <conditionalFormatting sqref="K24:L26">
    <cfRule type="colorScale" priority="220">
      <colorScale>
        <cfvo type="min"/>
        <cfvo type="max"/>
        <color rgb="FFFCFCFF"/>
        <color rgb="FFF8696B"/>
      </colorScale>
    </cfRule>
  </conditionalFormatting>
  <conditionalFormatting sqref="K29:L31">
    <cfRule type="colorScale" priority="214">
      <colorScale>
        <cfvo type="min"/>
        <cfvo type="max"/>
        <color rgb="FFFCFCFF"/>
        <color rgb="FFF8696B"/>
      </colorScale>
    </cfRule>
  </conditionalFormatting>
  <conditionalFormatting sqref="K34:L36">
    <cfRule type="colorScale" priority="208">
      <colorScale>
        <cfvo type="min"/>
        <cfvo type="max"/>
        <color rgb="FFFCFCFF"/>
        <color rgb="FFF8696B"/>
      </colorScale>
    </cfRule>
  </conditionalFormatting>
  <conditionalFormatting sqref="K44:L46">
    <cfRule type="colorScale" priority="202">
      <colorScale>
        <cfvo type="min"/>
        <cfvo type="max"/>
        <color rgb="FFFCFCFF"/>
        <color rgb="FFF8696B"/>
      </colorScale>
    </cfRule>
  </conditionalFormatting>
  <conditionalFormatting sqref="K54:L56">
    <cfRule type="colorScale" priority="196">
      <colorScale>
        <cfvo type="min"/>
        <cfvo type="max"/>
        <color rgb="FFFCFCFF"/>
        <color rgb="FFF8696B"/>
      </colorScale>
    </cfRule>
  </conditionalFormatting>
  <conditionalFormatting sqref="K59:L61">
    <cfRule type="colorScale" priority="190">
      <colorScale>
        <cfvo type="min"/>
        <cfvo type="max"/>
        <color rgb="FFFCFCFF"/>
        <color rgb="FFF8696B"/>
      </colorScale>
    </cfRule>
  </conditionalFormatting>
  <conditionalFormatting sqref="K69:L71">
    <cfRule type="colorScale" priority="184">
      <colorScale>
        <cfvo type="min"/>
        <cfvo type="max"/>
        <color rgb="FFFCFCFF"/>
        <color rgb="FFF8696B"/>
      </colorScale>
    </cfRule>
  </conditionalFormatting>
  <conditionalFormatting sqref="K79:L81">
    <cfRule type="colorScale" priority="172">
      <colorScale>
        <cfvo type="min"/>
        <cfvo type="max"/>
        <color rgb="FFFCFCFF"/>
        <color rgb="FFF8696B"/>
      </colorScale>
    </cfRule>
  </conditionalFormatting>
  <conditionalFormatting sqref="K84:L86">
    <cfRule type="colorScale" priority="178">
      <colorScale>
        <cfvo type="min"/>
        <cfvo type="max"/>
        <color rgb="FFFCFCFF"/>
        <color rgb="FFF8696B"/>
      </colorScale>
    </cfRule>
  </conditionalFormatting>
  <conditionalFormatting sqref="K109:L111">
    <cfRule type="colorScale" priority="169">
      <colorScale>
        <cfvo type="min"/>
        <cfvo type="max"/>
        <color rgb="FFFCFCFF"/>
        <color rgb="FFF8696B"/>
      </colorScale>
    </cfRule>
  </conditionalFormatting>
  <conditionalFormatting sqref="K114:L116">
    <cfRule type="colorScale" priority="165">
      <colorScale>
        <cfvo type="min"/>
        <cfvo type="max"/>
        <color rgb="FFFCFCFF"/>
        <color rgb="FFF8696B"/>
      </colorScale>
    </cfRule>
  </conditionalFormatting>
  <conditionalFormatting sqref="K134:L136">
    <cfRule type="colorScale" priority="162">
      <colorScale>
        <cfvo type="min"/>
        <cfvo type="max"/>
        <color rgb="FFFCFCFF"/>
        <color rgb="FFF8696B"/>
      </colorScale>
    </cfRule>
  </conditionalFormatting>
  <conditionalFormatting sqref="K139:L141">
    <cfRule type="colorScale" priority="159">
      <colorScale>
        <cfvo type="min"/>
        <cfvo type="max"/>
        <color rgb="FFFCFCFF"/>
        <color rgb="FFF8696B"/>
      </colorScale>
    </cfRule>
  </conditionalFormatting>
  <conditionalFormatting sqref="K174:L176">
    <cfRule type="colorScale" priority="156">
      <colorScale>
        <cfvo type="min"/>
        <cfvo type="max"/>
        <color rgb="FFFCFCFF"/>
        <color rgb="FFF8696B"/>
      </colorScale>
    </cfRule>
  </conditionalFormatting>
  <conditionalFormatting sqref="K179:L181">
    <cfRule type="colorScale" priority="153">
      <colorScale>
        <cfvo type="min"/>
        <cfvo type="max"/>
        <color rgb="FFFCFCFF"/>
        <color rgb="FFF8696B"/>
      </colorScale>
    </cfRule>
  </conditionalFormatting>
  <conditionalFormatting sqref="K209:L211">
    <cfRule type="colorScale" priority="150">
      <colorScale>
        <cfvo type="min"/>
        <cfvo type="max"/>
        <color rgb="FFFCFCFF"/>
        <color rgb="FFF8696B"/>
      </colorScale>
    </cfRule>
  </conditionalFormatting>
  <conditionalFormatting sqref="K224:L226">
    <cfRule type="colorScale" priority="147">
      <colorScale>
        <cfvo type="min"/>
        <cfvo type="max"/>
        <color rgb="FFFCFCFF"/>
        <color rgb="FFF8696B"/>
      </colorScale>
    </cfRule>
  </conditionalFormatting>
  <conditionalFormatting sqref="K99:P101">
    <cfRule type="colorScale" priority="166">
      <colorScale>
        <cfvo type="min"/>
        <cfvo type="max"/>
        <color rgb="FFFCFCFF"/>
        <color rgb="FFF8696B"/>
      </colorScale>
    </cfRule>
  </conditionalFormatting>
  <conditionalFormatting sqref="L5:M7">
    <cfRule type="colorScale" priority="241">
      <colorScale>
        <cfvo type="min"/>
        <cfvo type="max"/>
        <color rgb="FFFCFCFF"/>
        <color rgb="FFF8696B"/>
      </colorScale>
    </cfRule>
  </conditionalFormatting>
  <conditionalFormatting sqref="L15:M16">
    <cfRule type="colorScale" priority="235">
      <colorScale>
        <cfvo type="min"/>
        <cfvo type="max"/>
        <color rgb="FFFCFCFF"/>
        <color rgb="FFF8696B"/>
      </colorScale>
    </cfRule>
  </conditionalFormatting>
  <conditionalFormatting sqref="L20:M21">
    <cfRule type="colorScale" priority="229">
      <colorScale>
        <cfvo type="min"/>
        <cfvo type="max"/>
        <color rgb="FFFCFCFF"/>
        <color rgb="FFF8696B"/>
      </colorScale>
    </cfRule>
  </conditionalFormatting>
  <conditionalFormatting sqref="L25:M26">
    <cfRule type="colorScale" priority="223">
      <colorScale>
        <cfvo type="min"/>
        <cfvo type="max"/>
        <color rgb="FFFCFCFF"/>
        <color rgb="FFF8696B"/>
      </colorScale>
    </cfRule>
  </conditionalFormatting>
  <conditionalFormatting sqref="L30:M31">
    <cfRule type="colorScale" priority="217">
      <colorScale>
        <cfvo type="min"/>
        <cfvo type="max"/>
        <color rgb="FFFCFCFF"/>
        <color rgb="FFF8696B"/>
      </colorScale>
    </cfRule>
  </conditionalFormatting>
  <conditionalFormatting sqref="L35:M36">
    <cfRule type="colorScale" priority="211">
      <colorScale>
        <cfvo type="min"/>
        <cfvo type="max"/>
        <color rgb="FFFCFCFF"/>
        <color rgb="FFF8696B"/>
      </colorScale>
    </cfRule>
  </conditionalFormatting>
  <conditionalFormatting sqref="L45:M46">
    <cfRule type="colorScale" priority="205">
      <colorScale>
        <cfvo type="min"/>
        <cfvo type="max"/>
        <color rgb="FFFCFCFF"/>
        <color rgb="FFF8696B"/>
      </colorScale>
    </cfRule>
  </conditionalFormatting>
  <conditionalFormatting sqref="L55:M56">
    <cfRule type="colorScale" priority="199">
      <colorScale>
        <cfvo type="min"/>
        <cfvo type="max"/>
        <color rgb="FFFCFCFF"/>
        <color rgb="FFF8696B"/>
      </colorScale>
    </cfRule>
  </conditionalFormatting>
  <conditionalFormatting sqref="L60:M61">
    <cfRule type="colorScale" priority="193">
      <colorScale>
        <cfvo type="min"/>
        <cfvo type="max"/>
        <color rgb="FFFCFCFF"/>
        <color rgb="FFF8696B"/>
      </colorScale>
    </cfRule>
  </conditionalFormatting>
  <conditionalFormatting sqref="L70:M71">
    <cfRule type="colorScale" priority="187">
      <colorScale>
        <cfvo type="min"/>
        <cfvo type="max"/>
        <color rgb="FFFCFCFF"/>
        <color rgb="FFF8696B"/>
      </colorScale>
    </cfRule>
  </conditionalFormatting>
  <conditionalFormatting sqref="L80:M81">
    <cfRule type="colorScale" priority="175">
      <colorScale>
        <cfvo type="min"/>
        <cfvo type="max"/>
        <color rgb="FFFCFCFF"/>
        <color rgb="FFF8696B"/>
      </colorScale>
    </cfRule>
  </conditionalFormatting>
  <conditionalFormatting sqref="L85:M86">
    <cfRule type="colorScale" priority="181">
      <colorScale>
        <cfvo type="min"/>
        <cfvo type="max"/>
        <color rgb="FFFCFCFF"/>
        <color rgb="FFF8696B"/>
      </colorScale>
    </cfRule>
  </conditionalFormatting>
  <conditionalFormatting sqref="M4:N6">
    <cfRule type="colorScale" priority="237">
      <colorScale>
        <cfvo type="min"/>
        <cfvo type="max"/>
        <color rgb="FFFCFCFF"/>
        <color rgb="FFF8696B"/>
      </colorScale>
    </cfRule>
  </conditionalFormatting>
  <conditionalFormatting sqref="M14:N16">
    <cfRule type="colorScale" priority="231">
      <colorScale>
        <cfvo type="min"/>
        <cfvo type="max"/>
        <color rgb="FFFCFCFF"/>
        <color rgb="FFF8696B"/>
      </colorScale>
    </cfRule>
  </conditionalFormatting>
  <conditionalFormatting sqref="M19:N21">
    <cfRule type="colorScale" priority="225">
      <colorScale>
        <cfvo type="min"/>
        <cfvo type="max"/>
        <color rgb="FFFCFCFF"/>
        <color rgb="FFF8696B"/>
      </colorScale>
    </cfRule>
  </conditionalFormatting>
  <conditionalFormatting sqref="M24:N26">
    <cfRule type="colorScale" priority="219">
      <colorScale>
        <cfvo type="min"/>
        <cfvo type="max"/>
        <color rgb="FFFCFCFF"/>
        <color rgb="FFF8696B"/>
      </colorScale>
    </cfRule>
  </conditionalFormatting>
  <conditionalFormatting sqref="M29:N31">
    <cfRule type="colorScale" priority="213">
      <colorScale>
        <cfvo type="min"/>
        <cfvo type="max"/>
        <color rgb="FFFCFCFF"/>
        <color rgb="FFF8696B"/>
      </colorScale>
    </cfRule>
  </conditionalFormatting>
  <conditionalFormatting sqref="M34:N36">
    <cfRule type="colorScale" priority="207">
      <colorScale>
        <cfvo type="min"/>
        <cfvo type="max"/>
        <color rgb="FFFCFCFF"/>
        <color rgb="FFF8696B"/>
      </colorScale>
    </cfRule>
  </conditionalFormatting>
  <conditionalFormatting sqref="M44:N46">
    <cfRule type="colorScale" priority="201">
      <colorScale>
        <cfvo type="min"/>
        <cfvo type="max"/>
        <color rgb="FFFCFCFF"/>
        <color rgb="FFF8696B"/>
      </colorScale>
    </cfRule>
  </conditionalFormatting>
  <conditionalFormatting sqref="M54:N56">
    <cfRule type="colorScale" priority="195">
      <colorScale>
        <cfvo type="min"/>
        <cfvo type="max"/>
        <color rgb="FFFCFCFF"/>
        <color rgb="FFF8696B"/>
      </colorScale>
    </cfRule>
  </conditionalFormatting>
  <conditionalFormatting sqref="M59:N61">
    <cfRule type="colorScale" priority="189">
      <colorScale>
        <cfvo type="min"/>
        <cfvo type="max"/>
        <color rgb="FFFCFCFF"/>
        <color rgb="FFF8696B"/>
      </colorScale>
    </cfRule>
  </conditionalFormatting>
  <conditionalFormatting sqref="M69:N71">
    <cfRule type="colorScale" priority="183">
      <colorScale>
        <cfvo type="min"/>
        <cfvo type="max"/>
        <color rgb="FFFCFCFF"/>
        <color rgb="FFF8696B"/>
      </colorScale>
    </cfRule>
  </conditionalFormatting>
  <conditionalFormatting sqref="M79:N81">
    <cfRule type="colorScale" priority="171">
      <colorScale>
        <cfvo type="min"/>
        <cfvo type="max"/>
        <color rgb="FFFCFCFF"/>
        <color rgb="FFF8696B"/>
      </colorScale>
    </cfRule>
  </conditionalFormatting>
  <conditionalFormatting sqref="M84:N86">
    <cfRule type="colorScale" priority="177">
      <colorScale>
        <cfvo type="min"/>
        <cfvo type="max"/>
        <color rgb="FFFCFCFF"/>
        <color rgb="FFF8696B"/>
      </colorScale>
    </cfRule>
  </conditionalFormatting>
  <conditionalFormatting sqref="M109:N111">
    <cfRule type="colorScale" priority="168">
      <colorScale>
        <cfvo type="min"/>
        <cfvo type="max"/>
        <color rgb="FFFCFCFF"/>
        <color rgb="FFF8696B"/>
      </colorScale>
    </cfRule>
  </conditionalFormatting>
  <conditionalFormatting sqref="M114:N116">
    <cfRule type="colorScale" priority="164">
      <colorScale>
        <cfvo type="min"/>
        <cfvo type="max"/>
        <color rgb="FFFCFCFF"/>
        <color rgb="FFF8696B"/>
      </colorScale>
    </cfRule>
  </conditionalFormatting>
  <conditionalFormatting sqref="M134:N136">
    <cfRule type="colorScale" priority="161">
      <colorScale>
        <cfvo type="min"/>
        <cfvo type="max"/>
        <color rgb="FFFCFCFF"/>
        <color rgb="FFF8696B"/>
      </colorScale>
    </cfRule>
  </conditionalFormatting>
  <conditionalFormatting sqref="M139:N141">
    <cfRule type="colorScale" priority="158">
      <colorScale>
        <cfvo type="min"/>
        <cfvo type="max"/>
        <color rgb="FFFCFCFF"/>
        <color rgb="FFF8696B"/>
      </colorScale>
    </cfRule>
  </conditionalFormatting>
  <conditionalFormatting sqref="M174:N176">
    <cfRule type="colorScale" priority="155">
      <colorScale>
        <cfvo type="min"/>
        <cfvo type="max"/>
        <color rgb="FFFCFCFF"/>
        <color rgb="FFF8696B"/>
      </colorScale>
    </cfRule>
  </conditionalFormatting>
  <conditionalFormatting sqref="M179:N181">
    <cfRule type="colorScale" priority="152">
      <colorScale>
        <cfvo type="min"/>
        <cfvo type="max"/>
        <color rgb="FFFCFCFF"/>
        <color rgb="FFF8696B"/>
      </colorScale>
    </cfRule>
  </conditionalFormatting>
  <conditionalFormatting sqref="M209:N211">
    <cfRule type="colorScale" priority="149">
      <colorScale>
        <cfvo type="min"/>
        <cfvo type="max"/>
        <color rgb="FFFCFCFF"/>
        <color rgb="FFF8696B"/>
      </colorScale>
    </cfRule>
  </conditionalFormatting>
  <conditionalFormatting sqref="M224:N226">
    <cfRule type="colorScale" priority="146">
      <colorScale>
        <cfvo type="min"/>
        <cfvo type="max"/>
        <color rgb="FFFCFCFF"/>
        <color rgb="FFF8696B"/>
      </colorScale>
    </cfRule>
  </conditionalFormatting>
  <conditionalFormatting sqref="N5:O7">
    <cfRule type="colorScale" priority="240">
      <colorScale>
        <cfvo type="min"/>
        <cfvo type="max"/>
        <color rgb="FFFCFCFF"/>
        <color rgb="FFF8696B"/>
      </colorScale>
    </cfRule>
  </conditionalFormatting>
  <conditionalFormatting sqref="N15:O16">
    <cfRule type="colorScale" priority="234">
      <colorScale>
        <cfvo type="min"/>
        <cfvo type="max"/>
        <color rgb="FFFCFCFF"/>
        <color rgb="FFF8696B"/>
      </colorScale>
    </cfRule>
  </conditionalFormatting>
  <conditionalFormatting sqref="N20:O21">
    <cfRule type="colorScale" priority="228">
      <colorScale>
        <cfvo type="min"/>
        <cfvo type="max"/>
        <color rgb="FFFCFCFF"/>
        <color rgb="FFF8696B"/>
      </colorScale>
    </cfRule>
  </conditionalFormatting>
  <conditionalFormatting sqref="N25:O26">
    <cfRule type="colorScale" priority="222">
      <colorScale>
        <cfvo type="min"/>
        <cfvo type="max"/>
        <color rgb="FFFCFCFF"/>
        <color rgb="FFF8696B"/>
      </colorScale>
    </cfRule>
  </conditionalFormatting>
  <conditionalFormatting sqref="N30:O31">
    <cfRule type="colorScale" priority="216">
      <colorScale>
        <cfvo type="min"/>
        <cfvo type="max"/>
        <color rgb="FFFCFCFF"/>
        <color rgb="FFF8696B"/>
      </colorScale>
    </cfRule>
  </conditionalFormatting>
  <conditionalFormatting sqref="N35:O36">
    <cfRule type="colorScale" priority="210">
      <colorScale>
        <cfvo type="min"/>
        <cfvo type="max"/>
        <color rgb="FFFCFCFF"/>
        <color rgb="FFF8696B"/>
      </colorScale>
    </cfRule>
  </conditionalFormatting>
  <conditionalFormatting sqref="N45:O46">
    <cfRule type="colorScale" priority="204">
      <colorScale>
        <cfvo type="min"/>
        <cfvo type="max"/>
        <color rgb="FFFCFCFF"/>
        <color rgb="FFF8696B"/>
      </colorScale>
    </cfRule>
  </conditionalFormatting>
  <conditionalFormatting sqref="N55:O56">
    <cfRule type="colorScale" priority="198">
      <colorScale>
        <cfvo type="min"/>
        <cfvo type="max"/>
        <color rgb="FFFCFCFF"/>
        <color rgb="FFF8696B"/>
      </colorScale>
    </cfRule>
  </conditionalFormatting>
  <conditionalFormatting sqref="N60:O61">
    <cfRule type="colorScale" priority="192">
      <colorScale>
        <cfvo type="min"/>
        <cfvo type="max"/>
        <color rgb="FFFCFCFF"/>
        <color rgb="FFF8696B"/>
      </colorScale>
    </cfRule>
  </conditionalFormatting>
  <conditionalFormatting sqref="N70:O71">
    <cfRule type="colorScale" priority="186">
      <colorScale>
        <cfvo type="min"/>
        <cfvo type="max"/>
        <color rgb="FFFCFCFF"/>
        <color rgb="FFF8696B"/>
      </colorScale>
    </cfRule>
  </conditionalFormatting>
  <conditionalFormatting sqref="N80:O81">
    <cfRule type="colorScale" priority="174">
      <colorScale>
        <cfvo type="min"/>
        <cfvo type="max"/>
        <color rgb="FFFCFCFF"/>
        <color rgb="FFF8696B"/>
      </colorScale>
    </cfRule>
  </conditionalFormatting>
  <conditionalFormatting sqref="N85:O86">
    <cfRule type="colorScale" priority="180">
      <colorScale>
        <cfvo type="min"/>
        <cfvo type="max"/>
        <color rgb="FFFCFCFF"/>
        <color rgb="FFF8696B"/>
      </colorScale>
    </cfRule>
  </conditionalFormatting>
  <conditionalFormatting sqref="O4:P6">
    <cfRule type="colorScale" priority="236">
      <colorScale>
        <cfvo type="min"/>
        <cfvo type="max"/>
        <color rgb="FFFCFCFF"/>
        <color rgb="FFF8696B"/>
      </colorScale>
    </cfRule>
  </conditionalFormatting>
  <conditionalFormatting sqref="O14:P16">
    <cfRule type="colorScale" priority="230">
      <colorScale>
        <cfvo type="min"/>
        <cfvo type="max"/>
        <color rgb="FFFCFCFF"/>
        <color rgb="FFF8696B"/>
      </colorScale>
    </cfRule>
  </conditionalFormatting>
  <conditionalFormatting sqref="O19:P21">
    <cfRule type="colorScale" priority="224">
      <colorScale>
        <cfvo type="min"/>
        <cfvo type="max"/>
        <color rgb="FFFCFCFF"/>
        <color rgb="FFF8696B"/>
      </colorScale>
    </cfRule>
  </conditionalFormatting>
  <conditionalFormatting sqref="O24:P26">
    <cfRule type="colorScale" priority="218">
      <colorScale>
        <cfvo type="min"/>
        <cfvo type="max"/>
        <color rgb="FFFCFCFF"/>
        <color rgb="FFF8696B"/>
      </colorScale>
    </cfRule>
  </conditionalFormatting>
  <conditionalFormatting sqref="O29:P31">
    <cfRule type="colorScale" priority="212">
      <colorScale>
        <cfvo type="min"/>
        <cfvo type="max"/>
        <color rgb="FFFCFCFF"/>
        <color rgb="FFF8696B"/>
      </colorScale>
    </cfRule>
  </conditionalFormatting>
  <conditionalFormatting sqref="O34:P36">
    <cfRule type="colorScale" priority="206">
      <colorScale>
        <cfvo type="min"/>
        <cfvo type="max"/>
        <color rgb="FFFCFCFF"/>
        <color rgb="FFF8696B"/>
      </colorScale>
    </cfRule>
  </conditionalFormatting>
  <conditionalFormatting sqref="O44:P46">
    <cfRule type="colorScale" priority="200">
      <colorScale>
        <cfvo type="min"/>
        <cfvo type="max"/>
        <color rgb="FFFCFCFF"/>
        <color rgb="FFF8696B"/>
      </colorScale>
    </cfRule>
  </conditionalFormatting>
  <conditionalFormatting sqref="O54:P56">
    <cfRule type="colorScale" priority="194">
      <colorScale>
        <cfvo type="min"/>
        <cfvo type="max"/>
        <color rgb="FFFCFCFF"/>
        <color rgb="FFF8696B"/>
      </colorScale>
    </cfRule>
  </conditionalFormatting>
  <conditionalFormatting sqref="O59:P61">
    <cfRule type="colorScale" priority="188">
      <colorScale>
        <cfvo type="min"/>
        <cfvo type="max"/>
        <color rgb="FFFCFCFF"/>
        <color rgb="FFF8696B"/>
      </colorScale>
    </cfRule>
  </conditionalFormatting>
  <conditionalFormatting sqref="O69:P71">
    <cfRule type="colorScale" priority="182">
      <colorScale>
        <cfvo type="min"/>
        <cfvo type="max"/>
        <color rgb="FFFCFCFF"/>
        <color rgb="FFF8696B"/>
      </colorScale>
    </cfRule>
  </conditionalFormatting>
  <conditionalFormatting sqref="O79:P81">
    <cfRule type="colorScale" priority="170">
      <colorScale>
        <cfvo type="min"/>
        <cfvo type="max"/>
        <color rgb="FFFCFCFF"/>
        <color rgb="FFF8696B"/>
      </colorScale>
    </cfRule>
  </conditionalFormatting>
  <conditionalFormatting sqref="O84:P86">
    <cfRule type="colorScale" priority="176">
      <colorScale>
        <cfvo type="min"/>
        <cfvo type="max"/>
        <color rgb="FFFCFCFF"/>
        <color rgb="FFF8696B"/>
      </colorScale>
    </cfRule>
  </conditionalFormatting>
  <conditionalFormatting sqref="O109:P111">
    <cfRule type="colorScale" priority="167">
      <colorScale>
        <cfvo type="min"/>
        <cfvo type="max"/>
        <color rgb="FFFCFCFF"/>
        <color rgb="FFF8696B"/>
      </colorScale>
    </cfRule>
  </conditionalFormatting>
  <conditionalFormatting sqref="O114:P116">
    <cfRule type="colorScale" priority="163">
      <colorScale>
        <cfvo type="min"/>
        <cfvo type="max"/>
        <color rgb="FFFCFCFF"/>
        <color rgb="FFF8696B"/>
      </colorScale>
    </cfRule>
  </conditionalFormatting>
  <conditionalFormatting sqref="O134:P136">
    <cfRule type="colorScale" priority="160">
      <colorScale>
        <cfvo type="min"/>
        <cfvo type="max"/>
        <color rgb="FFFCFCFF"/>
        <color rgb="FFF8696B"/>
      </colorScale>
    </cfRule>
  </conditionalFormatting>
  <conditionalFormatting sqref="O139:P141">
    <cfRule type="colorScale" priority="157">
      <colorScale>
        <cfvo type="min"/>
        <cfvo type="max"/>
        <color rgb="FFFCFCFF"/>
        <color rgb="FFF8696B"/>
      </colorScale>
    </cfRule>
  </conditionalFormatting>
  <conditionalFormatting sqref="O174:P176">
    <cfRule type="colorScale" priority="154">
      <colorScale>
        <cfvo type="min"/>
        <cfvo type="max"/>
        <color rgb="FFFCFCFF"/>
        <color rgb="FFF8696B"/>
      </colorScale>
    </cfRule>
  </conditionalFormatting>
  <conditionalFormatting sqref="O179:P181">
    <cfRule type="colorScale" priority="151">
      <colorScale>
        <cfvo type="min"/>
        <cfvo type="max"/>
        <color rgb="FFFCFCFF"/>
        <color rgb="FFF8696B"/>
      </colorScale>
    </cfRule>
  </conditionalFormatting>
  <conditionalFormatting sqref="O209:P211">
    <cfRule type="colorScale" priority="148">
      <colorScale>
        <cfvo type="min"/>
        <cfvo type="max"/>
        <color rgb="FFFCFCFF"/>
        <color rgb="FFF8696B"/>
      </colorScale>
    </cfRule>
  </conditionalFormatting>
  <conditionalFormatting sqref="O224:P226">
    <cfRule type="colorScale" priority="145">
      <colorScale>
        <cfvo type="min"/>
        <cfvo type="max"/>
        <color rgb="FFFCFCFF"/>
        <color rgb="FFF8696B"/>
      </colorScale>
    </cfRule>
  </conditionalFormatting>
  <conditionalFormatting sqref="P5:P7">
    <cfRule type="colorScale" priority="239">
      <colorScale>
        <cfvo type="min"/>
        <cfvo type="max"/>
        <color rgb="FFFCFCFF"/>
        <color rgb="FFF8696B"/>
      </colorScale>
    </cfRule>
  </conditionalFormatting>
  <conditionalFormatting sqref="P15:P16">
    <cfRule type="colorScale" priority="233">
      <colorScale>
        <cfvo type="min"/>
        <cfvo type="max"/>
        <color rgb="FFFCFCFF"/>
        <color rgb="FFF8696B"/>
      </colorScale>
    </cfRule>
  </conditionalFormatting>
  <conditionalFormatting sqref="P20:P21">
    <cfRule type="colorScale" priority="227">
      <colorScale>
        <cfvo type="min"/>
        <cfvo type="max"/>
        <color rgb="FFFCFCFF"/>
        <color rgb="FFF8696B"/>
      </colorScale>
    </cfRule>
  </conditionalFormatting>
  <conditionalFormatting sqref="P25:P26">
    <cfRule type="colorScale" priority="221">
      <colorScale>
        <cfvo type="min"/>
        <cfvo type="max"/>
        <color rgb="FFFCFCFF"/>
        <color rgb="FFF8696B"/>
      </colorScale>
    </cfRule>
  </conditionalFormatting>
  <conditionalFormatting sqref="P30:P31">
    <cfRule type="colorScale" priority="215">
      <colorScale>
        <cfvo type="min"/>
        <cfvo type="max"/>
        <color rgb="FFFCFCFF"/>
        <color rgb="FFF8696B"/>
      </colorScale>
    </cfRule>
  </conditionalFormatting>
  <conditionalFormatting sqref="P35:P36">
    <cfRule type="colorScale" priority="209">
      <colorScale>
        <cfvo type="min"/>
        <cfvo type="max"/>
        <color rgb="FFFCFCFF"/>
        <color rgb="FFF8696B"/>
      </colorScale>
    </cfRule>
  </conditionalFormatting>
  <conditionalFormatting sqref="P45:P46">
    <cfRule type="colorScale" priority="203">
      <colorScale>
        <cfvo type="min"/>
        <cfvo type="max"/>
        <color rgb="FFFCFCFF"/>
        <color rgb="FFF8696B"/>
      </colorScale>
    </cfRule>
  </conditionalFormatting>
  <conditionalFormatting sqref="P55:P56">
    <cfRule type="colorScale" priority="197">
      <colorScale>
        <cfvo type="min"/>
        <cfvo type="max"/>
        <color rgb="FFFCFCFF"/>
        <color rgb="FFF8696B"/>
      </colorScale>
    </cfRule>
  </conditionalFormatting>
  <conditionalFormatting sqref="P60:P61">
    <cfRule type="colorScale" priority="191">
      <colorScale>
        <cfvo type="min"/>
        <cfvo type="max"/>
        <color rgb="FFFCFCFF"/>
        <color rgb="FFF8696B"/>
      </colorScale>
    </cfRule>
  </conditionalFormatting>
  <conditionalFormatting sqref="P70:P71">
    <cfRule type="colorScale" priority="185">
      <colorScale>
        <cfvo type="min"/>
        <cfvo type="max"/>
        <color rgb="FFFCFCFF"/>
        <color rgb="FFF8696B"/>
      </colorScale>
    </cfRule>
  </conditionalFormatting>
  <conditionalFormatting sqref="P80:P81">
    <cfRule type="colorScale" priority="173">
      <colorScale>
        <cfvo type="min"/>
        <cfvo type="max"/>
        <color rgb="FFFCFCFF"/>
        <color rgb="FFF8696B"/>
      </colorScale>
    </cfRule>
  </conditionalFormatting>
  <conditionalFormatting sqref="P85:P86">
    <cfRule type="colorScale" priority="179">
      <colorScale>
        <cfvo type="min"/>
        <cfvo type="max"/>
        <color rgb="FFFCFCFF"/>
        <color rgb="FFF8696B"/>
      </colorScale>
    </cfRule>
  </conditionalFormatting>
  <conditionalFormatting sqref="Q19">
    <cfRule type="colorScale" priority="283">
      <colorScale>
        <cfvo type="min"/>
        <cfvo type="max"/>
        <color rgb="FFFCFCFF"/>
        <color rgb="FFF8696B"/>
      </colorScale>
    </cfRule>
  </conditionalFormatting>
  <conditionalFormatting sqref="Q23:Q24">
    <cfRule type="colorScale" priority="280">
      <colorScale>
        <cfvo type="min"/>
        <cfvo type="max"/>
        <color rgb="FFFCFCFF"/>
        <color rgb="FFF8696B"/>
      </colorScale>
    </cfRule>
  </conditionalFormatting>
  <conditionalFormatting sqref="Q28:Q29">
    <cfRule type="colorScale" priority="277">
      <colorScale>
        <cfvo type="min"/>
        <cfvo type="max"/>
        <color rgb="FFFCFCFF"/>
        <color rgb="FFF8696B"/>
      </colorScale>
    </cfRule>
  </conditionalFormatting>
  <conditionalFormatting sqref="Q33:Q34">
    <cfRule type="colorScale" priority="274">
      <colorScale>
        <cfvo type="min"/>
        <cfvo type="max"/>
        <color rgb="FFFCFCFF"/>
        <color rgb="FFF8696B"/>
      </colorScale>
    </cfRule>
  </conditionalFormatting>
  <conditionalFormatting sqref="Q38:Q39">
    <cfRule type="colorScale" priority="271">
      <colorScale>
        <cfvo type="min"/>
        <cfvo type="max"/>
        <color rgb="FFFCFCFF"/>
        <color rgb="FFF8696B"/>
      </colorScale>
    </cfRule>
  </conditionalFormatting>
  <conditionalFormatting sqref="Q43:Q44">
    <cfRule type="colorScale" priority="268">
      <colorScale>
        <cfvo type="min"/>
        <cfvo type="max"/>
        <color rgb="FFFCFCFF"/>
        <color rgb="FFF8696B"/>
      </colorScale>
    </cfRule>
  </conditionalFormatting>
  <conditionalFormatting sqref="Q50:Q52">
    <cfRule type="colorScale" priority="265">
      <colorScale>
        <cfvo type="min"/>
        <cfvo type="max"/>
        <color rgb="FFFCFCFF"/>
        <color rgb="FFF8696B"/>
      </colorScale>
    </cfRule>
  </conditionalFormatting>
  <conditionalFormatting sqref="Q60:Q61">
    <cfRule type="colorScale" priority="262">
      <colorScale>
        <cfvo type="min"/>
        <cfvo type="max"/>
        <color rgb="FFFCFCFF"/>
        <color rgb="FFF8696B"/>
      </colorScale>
    </cfRule>
  </conditionalFormatting>
  <conditionalFormatting sqref="Q65:Q66">
    <cfRule type="colorScale" priority="259">
      <colorScale>
        <cfvo type="min"/>
        <cfvo type="max"/>
        <color rgb="FFFCFCFF"/>
        <color rgb="FFF8696B"/>
      </colorScale>
    </cfRule>
  </conditionalFormatting>
  <conditionalFormatting sqref="Q70:Q71">
    <cfRule type="colorScale" priority="256">
      <colorScale>
        <cfvo type="min"/>
        <cfvo type="max"/>
        <color rgb="FFFCFCFF"/>
        <color rgb="FFF8696B"/>
      </colorScale>
    </cfRule>
  </conditionalFormatting>
  <conditionalFormatting sqref="Q75:Q76">
    <cfRule type="colorScale" priority="253">
      <colorScale>
        <cfvo type="min"/>
        <cfvo type="max"/>
        <color rgb="FFFCFCFF"/>
        <color rgb="FFF8696B"/>
      </colorScale>
    </cfRule>
  </conditionalFormatting>
  <conditionalFormatting sqref="Q80:Q81">
    <cfRule type="colorScale" priority="250">
      <colorScale>
        <cfvo type="min"/>
        <cfvo type="max"/>
        <color rgb="FFFCFCFF"/>
        <color rgb="FFF8696B"/>
      </colorScale>
    </cfRule>
  </conditionalFormatting>
  <conditionalFormatting sqref="Q85:Q86">
    <cfRule type="colorScale" priority="247">
      <colorScale>
        <cfvo type="min"/>
        <cfvo type="max"/>
        <color rgb="FFFCFCFF"/>
        <color rgb="FFF8696B"/>
      </colorScale>
    </cfRule>
  </conditionalFormatting>
  <conditionalFormatting sqref="Q90:Q91">
    <cfRule type="colorScale" priority="244">
      <colorScale>
        <cfvo type="min"/>
        <cfvo type="max"/>
        <color rgb="FFFCFCFF"/>
        <color rgb="FFF8696B"/>
      </colorScale>
    </cfRule>
  </conditionalFormatting>
  <conditionalFormatting sqref="Q19:R19">
    <cfRule type="colorScale" priority="281">
      <colorScale>
        <cfvo type="min"/>
        <cfvo type="max"/>
        <color rgb="FFFCFCFF"/>
        <color rgb="FFF8696B"/>
      </colorScale>
    </cfRule>
  </conditionalFormatting>
  <conditionalFormatting sqref="Q22:R24">
    <cfRule type="colorScale" priority="278">
      <colorScale>
        <cfvo type="min"/>
        <cfvo type="max"/>
        <color rgb="FFFCFCFF"/>
        <color rgb="FFF8696B"/>
      </colorScale>
    </cfRule>
  </conditionalFormatting>
  <conditionalFormatting sqref="Q27:R29">
    <cfRule type="colorScale" priority="275">
      <colorScale>
        <cfvo type="min"/>
        <cfvo type="max"/>
        <color rgb="FFFCFCFF"/>
        <color rgb="FFF8696B"/>
      </colorScale>
    </cfRule>
  </conditionalFormatting>
  <conditionalFormatting sqref="Q32:R34">
    <cfRule type="colorScale" priority="272">
      <colorScale>
        <cfvo type="min"/>
        <cfvo type="max"/>
        <color rgb="FFFCFCFF"/>
        <color rgb="FFF8696B"/>
      </colorScale>
    </cfRule>
  </conditionalFormatting>
  <conditionalFormatting sqref="Q37:R39">
    <cfRule type="colorScale" priority="269">
      <colorScale>
        <cfvo type="min"/>
        <cfvo type="max"/>
        <color rgb="FFFCFCFF"/>
        <color rgb="FFF8696B"/>
      </colorScale>
    </cfRule>
  </conditionalFormatting>
  <conditionalFormatting sqref="Q42:R44">
    <cfRule type="colorScale" priority="266">
      <colorScale>
        <cfvo type="min"/>
        <cfvo type="max"/>
        <color rgb="FFFCFCFF"/>
        <color rgb="FFF8696B"/>
      </colorScale>
    </cfRule>
  </conditionalFormatting>
  <conditionalFormatting sqref="Q49:R51">
    <cfRule type="colorScale" priority="263">
      <colorScale>
        <cfvo type="min"/>
        <cfvo type="max"/>
        <color rgb="FFFCFCFF"/>
        <color rgb="FFF8696B"/>
      </colorScale>
    </cfRule>
  </conditionalFormatting>
  <conditionalFormatting sqref="Q59:R61">
    <cfRule type="colorScale" priority="260">
      <colorScale>
        <cfvo type="min"/>
        <cfvo type="max"/>
        <color rgb="FFFCFCFF"/>
        <color rgb="FFF8696B"/>
      </colorScale>
    </cfRule>
  </conditionalFormatting>
  <conditionalFormatting sqref="Q64:R66">
    <cfRule type="colorScale" priority="257">
      <colorScale>
        <cfvo type="min"/>
        <cfvo type="max"/>
        <color rgb="FFFCFCFF"/>
        <color rgb="FFF8696B"/>
      </colorScale>
    </cfRule>
  </conditionalFormatting>
  <conditionalFormatting sqref="Q69:R71">
    <cfRule type="colorScale" priority="254">
      <colorScale>
        <cfvo type="min"/>
        <cfvo type="max"/>
        <color rgb="FFFCFCFF"/>
        <color rgb="FFF8696B"/>
      </colorScale>
    </cfRule>
  </conditionalFormatting>
  <conditionalFormatting sqref="Q74:R76">
    <cfRule type="colorScale" priority="251">
      <colorScale>
        <cfvo type="min"/>
        <cfvo type="max"/>
        <color rgb="FFFCFCFF"/>
        <color rgb="FFF8696B"/>
      </colorScale>
    </cfRule>
  </conditionalFormatting>
  <conditionalFormatting sqref="Q79:R81">
    <cfRule type="colorScale" priority="248">
      <colorScale>
        <cfvo type="min"/>
        <cfvo type="max"/>
        <color rgb="FFFCFCFF"/>
        <color rgb="FFF8696B"/>
      </colorScale>
    </cfRule>
  </conditionalFormatting>
  <conditionalFormatting sqref="Q84:R86">
    <cfRule type="colorScale" priority="245">
      <colorScale>
        <cfvo type="min"/>
        <cfvo type="max"/>
        <color rgb="FFFCFCFF"/>
        <color rgb="FFF8696B"/>
      </colorScale>
    </cfRule>
  </conditionalFormatting>
  <conditionalFormatting sqref="Q89:R91">
    <cfRule type="colorScale" priority="242">
      <colorScale>
        <cfvo type="min"/>
        <cfvo type="max"/>
        <color rgb="FFFCFCFF"/>
        <color rgb="FFF8696B"/>
      </colorScale>
    </cfRule>
  </conditionalFormatting>
  <conditionalFormatting sqref="R19">
    <cfRule type="colorScale" priority="282">
      <colorScale>
        <cfvo type="min"/>
        <cfvo type="max"/>
        <color rgb="FFFCFCFF"/>
        <color rgb="FFF8696B"/>
      </colorScale>
    </cfRule>
  </conditionalFormatting>
  <conditionalFormatting sqref="R23:R24">
    <cfRule type="colorScale" priority="279">
      <colorScale>
        <cfvo type="min"/>
        <cfvo type="max"/>
        <color rgb="FFFCFCFF"/>
        <color rgb="FFF8696B"/>
      </colorScale>
    </cfRule>
  </conditionalFormatting>
  <conditionalFormatting sqref="R28:R29">
    <cfRule type="colorScale" priority="276">
      <colorScale>
        <cfvo type="min"/>
        <cfvo type="max"/>
        <color rgb="FFFCFCFF"/>
        <color rgb="FFF8696B"/>
      </colorScale>
    </cfRule>
  </conditionalFormatting>
  <conditionalFormatting sqref="R33:R34">
    <cfRule type="colorScale" priority="273">
      <colorScale>
        <cfvo type="min"/>
        <cfvo type="max"/>
        <color rgb="FFFCFCFF"/>
        <color rgb="FFF8696B"/>
      </colorScale>
    </cfRule>
  </conditionalFormatting>
  <conditionalFormatting sqref="R38:R39">
    <cfRule type="colorScale" priority="270">
      <colorScale>
        <cfvo type="min"/>
        <cfvo type="max"/>
        <color rgb="FFFCFCFF"/>
        <color rgb="FFF8696B"/>
      </colorScale>
    </cfRule>
  </conditionalFormatting>
  <conditionalFormatting sqref="R43:R44">
    <cfRule type="colorScale" priority="267">
      <colorScale>
        <cfvo type="min"/>
        <cfvo type="max"/>
        <color rgb="FFFCFCFF"/>
        <color rgb="FFF8696B"/>
      </colorScale>
    </cfRule>
  </conditionalFormatting>
  <conditionalFormatting sqref="R50:R52">
    <cfRule type="colorScale" priority="264">
      <colorScale>
        <cfvo type="min"/>
        <cfvo type="max"/>
        <color rgb="FFFCFCFF"/>
        <color rgb="FFF8696B"/>
      </colorScale>
    </cfRule>
  </conditionalFormatting>
  <conditionalFormatting sqref="R60:R61">
    <cfRule type="colorScale" priority="261">
      <colorScale>
        <cfvo type="min"/>
        <cfvo type="max"/>
        <color rgb="FFFCFCFF"/>
        <color rgb="FFF8696B"/>
      </colorScale>
    </cfRule>
  </conditionalFormatting>
  <conditionalFormatting sqref="R65:R66">
    <cfRule type="colorScale" priority="258">
      <colorScale>
        <cfvo type="min"/>
        <cfvo type="max"/>
        <color rgb="FFFCFCFF"/>
        <color rgb="FFF8696B"/>
      </colorScale>
    </cfRule>
  </conditionalFormatting>
  <conditionalFormatting sqref="R70:R71">
    <cfRule type="colorScale" priority="255">
      <colorScale>
        <cfvo type="min"/>
        <cfvo type="max"/>
        <color rgb="FFFCFCFF"/>
        <color rgb="FFF8696B"/>
      </colorScale>
    </cfRule>
  </conditionalFormatting>
  <conditionalFormatting sqref="R75:R76">
    <cfRule type="colorScale" priority="252">
      <colorScale>
        <cfvo type="min"/>
        <cfvo type="max"/>
        <color rgb="FFFCFCFF"/>
        <color rgb="FFF8696B"/>
      </colorScale>
    </cfRule>
  </conditionalFormatting>
  <conditionalFormatting sqref="R80:R81">
    <cfRule type="colorScale" priority="249">
      <colorScale>
        <cfvo type="min"/>
        <cfvo type="max"/>
        <color rgb="FFFCFCFF"/>
        <color rgb="FFF8696B"/>
      </colorScale>
    </cfRule>
  </conditionalFormatting>
  <conditionalFormatting sqref="R85:R86">
    <cfRule type="colorScale" priority="246">
      <colorScale>
        <cfvo type="min"/>
        <cfvo type="max"/>
        <color rgb="FFFCFCFF"/>
        <color rgb="FFF8696B"/>
      </colorScale>
    </cfRule>
  </conditionalFormatting>
  <conditionalFormatting sqref="R90:R91">
    <cfRule type="colorScale" priority="243">
      <colorScale>
        <cfvo type="min"/>
        <cfvo type="max"/>
        <color rgb="FFFCFCFF"/>
        <color rgb="FFF8696B"/>
      </colorScale>
    </cfRule>
  </conditionalFormatting>
  <conditionalFormatting sqref="K394:L396">
    <cfRule type="colorScale" priority="96">
      <colorScale>
        <cfvo type="min"/>
        <cfvo type="max"/>
        <color rgb="FFFCFCFF"/>
        <color rgb="FFF8696B"/>
      </colorScale>
    </cfRule>
  </conditionalFormatting>
  <conditionalFormatting sqref="M394:N396">
    <cfRule type="colorScale" priority="95">
      <colorScale>
        <cfvo type="min"/>
        <cfvo type="max"/>
        <color rgb="FFFCFCFF"/>
        <color rgb="FFF8696B"/>
      </colorScale>
    </cfRule>
  </conditionalFormatting>
  <conditionalFormatting sqref="O394:P396">
    <cfRule type="colorScale" priority="94">
      <colorScale>
        <cfvo type="min"/>
        <cfvo type="max"/>
        <color rgb="FFFCFCFF"/>
        <color rgb="FFF8696B"/>
      </colorScale>
    </cfRule>
  </conditionalFormatting>
  <conditionalFormatting sqref="K404:L406">
    <cfRule type="colorScale" priority="93">
      <colorScale>
        <cfvo type="min"/>
        <cfvo type="max"/>
        <color rgb="FFFCFCFF"/>
        <color rgb="FFF8696B"/>
      </colorScale>
    </cfRule>
  </conditionalFormatting>
  <conditionalFormatting sqref="M404:N406">
    <cfRule type="colorScale" priority="92">
      <colorScale>
        <cfvo type="min"/>
        <cfvo type="max"/>
        <color rgb="FFFCFCFF"/>
        <color rgb="FFF8696B"/>
      </colorScale>
    </cfRule>
  </conditionalFormatting>
  <conditionalFormatting sqref="O404:P406">
    <cfRule type="colorScale" priority="91">
      <colorScale>
        <cfvo type="min"/>
        <cfvo type="max"/>
        <color rgb="FFFCFCFF"/>
        <color rgb="FFF8696B"/>
      </colorScale>
    </cfRule>
  </conditionalFormatting>
  <conditionalFormatting sqref="K414:L416">
    <cfRule type="colorScale" priority="90">
      <colorScale>
        <cfvo type="min"/>
        <cfvo type="max"/>
        <color rgb="FFFCFCFF"/>
        <color rgb="FFF8696B"/>
      </colorScale>
    </cfRule>
  </conditionalFormatting>
  <conditionalFormatting sqref="M414:N416">
    <cfRule type="colorScale" priority="89">
      <colorScale>
        <cfvo type="min"/>
        <cfvo type="max"/>
        <color rgb="FFFCFCFF"/>
        <color rgb="FFF8696B"/>
      </colorScale>
    </cfRule>
  </conditionalFormatting>
  <conditionalFormatting sqref="O414:P416">
    <cfRule type="colorScale" priority="88">
      <colorScale>
        <cfvo type="min"/>
        <cfvo type="max"/>
        <color rgb="FFFCFCFF"/>
        <color rgb="FFF8696B"/>
      </colorScale>
    </cfRule>
  </conditionalFormatting>
  <conditionalFormatting sqref="K424:L426">
    <cfRule type="colorScale" priority="87">
      <colorScale>
        <cfvo type="min"/>
        <cfvo type="max"/>
        <color rgb="FFFCFCFF"/>
        <color rgb="FFF8696B"/>
      </colorScale>
    </cfRule>
  </conditionalFormatting>
  <conditionalFormatting sqref="M424:N426">
    <cfRule type="colorScale" priority="86">
      <colorScale>
        <cfvo type="min"/>
        <cfvo type="max"/>
        <color rgb="FFFCFCFF"/>
        <color rgb="FFF8696B"/>
      </colorScale>
    </cfRule>
  </conditionalFormatting>
  <conditionalFormatting sqref="O424:P426">
    <cfRule type="colorScale" priority="85">
      <colorScale>
        <cfvo type="min"/>
        <cfvo type="max"/>
        <color rgb="FFFCFCFF"/>
        <color rgb="FFF8696B"/>
      </colorScale>
    </cfRule>
  </conditionalFormatting>
  <conditionalFormatting sqref="K434:L436">
    <cfRule type="colorScale" priority="84">
      <colorScale>
        <cfvo type="min"/>
        <cfvo type="max"/>
        <color rgb="FFFCFCFF"/>
        <color rgb="FFF8696B"/>
      </colorScale>
    </cfRule>
  </conditionalFormatting>
  <conditionalFormatting sqref="M434:N436">
    <cfRule type="colorScale" priority="83">
      <colorScale>
        <cfvo type="min"/>
        <cfvo type="max"/>
        <color rgb="FFFCFCFF"/>
        <color rgb="FFF8696B"/>
      </colorScale>
    </cfRule>
  </conditionalFormatting>
  <conditionalFormatting sqref="O434:P436">
    <cfRule type="colorScale" priority="82">
      <colorScale>
        <cfvo type="min"/>
        <cfvo type="max"/>
        <color rgb="FFFCFCFF"/>
        <color rgb="FFF8696B"/>
      </colorScale>
    </cfRule>
  </conditionalFormatting>
  <conditionalFormatting sqref="K444:L446">
    <cfRule type="colorScale" priority="81">
      <colorScale>
        <cfvo type="min"/>
        <cfvo type="max"/>
        <color rgb="FFFCFCFF"/>
        <color rgb="FFF8696B"/>
      </colorScale>
    </cfRule>
  </conditionalFormatting>
  <conditionalFormatting sqref="M444:N446">
    <cfRule type="colorScale" priority="80">
      <colorScale>
        <cfvo type="min"/>
        <cfvo type="max"/>
        <color rgb="FFFCFCFF"/>
        <color rgb="FFF8696B"/>
      </colorScale>
    </cfRule>
  </conditionalFormatting>
  <conditionalFormatting sqref="O444:P446">
    <cfRule type="colorScale" priority="79">
      <colorScale>
        <cfvo type="min"/>
        <cfvo type="max"/>
        <color rgb="FFFCFCFF"/>
        <color rgb="FFF8696B"/>
      </colorScale>
    </cfRule>
  </conditionalFormatting>
  <conditionalFormatting sqref="K454:L456">
    <cfRule type="colorScale" priority="78">
      <colorScale>
        <cfvo type="min"/>
        <cfvo type="max"/>
        <color rgb="FFFCFCFF"/>
        <color rgb="FFF8696B"/>
      </colorScale>
    </cfRule>
  </conditionalFormatting>
  <conditionalFormatting sqref="M454:N456">
    <cfRule type="colorScale" priority="77">
      <colorScale>
        <cfvo type="min"/>
        <cfvo type="max"/>
        <color rgb="FFFCFCFF"/>
        <color rgb="FFF8696B"/>
      </colorScale>
    </cfRule>
  </conditionalFormatting>
  <conditionalFormatting sqref="O454:P456">
    <cfRule type="colorScale" priority="76">
      <colorScale>
        <cfvo type="min"/>
        <cfvo type="max"/>
        <color rgb="FFFCFCFF"/>
        <color rgb="FFF8696B"/>
      </colorScale>
    </cfRule>
  </conditionalFormatting>
  <conditionalFormatting sqref="K464:L466">
    <cfRule type="colorScale" priority="75">
      <colorScale>
        <cfvo type="min"/>
        <cfvo type="max"/>
        <color rgb="FFFCFCFF"/>
        <color rgb="FFF8696B"/>
      </colorScale>
    </cfRule>
  </conditionalFormatting>
  <conditionalFormatting sqref="M464:N466">
    <cfRule type="colorScale" priority="74">
      <colorScale>
        <cfvo type="min"/>
        <cfvo type="max"/>
        <color rgb="FFFCFCFF"/>
        <color rgb="FFF8696B"/>
      </colorScale>
    </cfRule>
  </conditionalFormatting>
  <conditionalFormatting sqref="O464:P466">
    <cfRule type="colorScale" priority="73">
      <colorScale>
        <cfvo type="min"/>
        <cfvo type="max"/>
        <color rgb="FFFCFCFF"/>
        <color rgb="FFF8696B"/>
      </colorScale>
    </cfRule>
  </conditionalFormatting>
  <conditionalFormatting sqref="K474:L476">
    <cfRule type="colorScale" priority="72">
      <colorScale>
        <cfvo type="min"/>
        <cfvo type="max"/>
        <color rgb="FFFCFCFF"/>
        <color rgb="FFF8696B"/>
      </colorScale>
    </cfRule>
  </conditionalFormatting>
  <conditionalFormatting sqref="M474:N476">
    <cfRule type="colorScale" priority="71">
      <colorScale>
        <cfvo type="min"/>
        <cfvo type="max"/>
        <color rgb="FFFCFCFF"/>
        <color rgb="FFF8696B"/>
      </colorScale>
    </cfRule>
  </conditionalFormatting>
  <conditionalFormatting sqref="O474:P476">
    <cfRule type="colorScale" priority="70">
      <colorScale>
        <cfvo type="min"/>
        <cfvo type="max"/>
        <color rgb="FFFCFCFF"/>
        <color rgb="FFF8696B"/>
      </colorScale>
    </cfRule>
  </conditionalFormatting>
  <conditionalFormatting sqref="K484:L486">
    <cfRule type="colorScale" priority="69">
      <colorScale>
        <cfvo type="min"/>
        <cfvo type="max"/>
        <color rgb="FFFCFCFF"/>
        <color rgb="FFF8696B"/>
      </colorScale>
    </cfRule>
  </conditionalFormatting>
  <conditionalFormatting sqref="M484:N486">
    <cfRule type="colorScale" priority="68">
      <colorScale>
        <cfvo type="min"/>
        <cfvo type="max"/>
        <color rgb="FFFCFCFF"/>
        <color rgb="FFF8696B"/>
      </colorScale>
    </cfRule>
  </conditionalFormatting>
  <conditionalFormatting sqref="O484:P486">
    <cfRule type="colorScale" priority="67">
      <colorScale>
        <cfvo type="min"/>
        <cfvo type="max"/>
        <color rgb="FFFCFCFF"/>
        <color rgb="FFF8696B"/>
      </colorScale>
    </cfRule>
  </conditionalFormatting>
  <conditionalFormatting sqref="K494:L496">
    <cfRule type="colorScale" priority="66">
      <colorScale>
        <cfvo type="min"/>
        <cfvo type="max"/>
        <color rgb="FFFCFCFF"/>
        <color rgb="FFF8696B"/>
      </colorScale>
    </cfRule>
  </conditionalFormatting>
  <conditionalFormatting sqref="M494:N496">
    <cfRule type="colorScale" priority="65">
      <colorScale>
        <cfvo type="min"/>
        <cfvo type="max"/>
        <color rgb="FFFCFCFF"/>
        <color rgb="FFF8696B"/>
      </colorScale>
    </cfRule>
  </conditionalFormatting>
  <conditionalFormatting sqref="O494:P496">
    <cfRule type="colorScale" priority="64">
      <colorScale>
        <cfvo type="min"/>
        <cfvo type="max"/>
        <color rgb="FFFCFCFF"/>
        <color rgb="FFF8696B"/>
      </colorScale>
    </cfRule>
  </conditionalFormatting>
  <conditionalFormatting sqref="K504:L506">
    <cfRule type="colorScale" priority="63">
      <colorScale>
        <cfvo type="min"/>
        <cfvo type="max"/>
        <color rgb="FFFCFCFF"/>
        <color rgb="FFF8696B"/>
      </colorScale>
    </cfRule>
  </conditionalFormatting>
  <conditionalFormatting sqref="M504:N506">
    <cfRule type="colorScale" priority="62">
      <colorScale>
        <cfvo type="min"/>
        <cfvo type="max"/>
        <color rgb="FFFCFCFF"/>
        <color rgb="FFF8696B"/>
      </colorScale>
    </cfRule>
  </conditionalFormatting>
  <conditionalFormatting sqref="O504:P506">
    <cfRule type="colorScale" priority="61">
      <colorScale>
        <cfvo type="min"/>
        <cfvo type="max"/>
        <color rgb="FFFCFCFF"/>
        <color rgb="FFF8696B"/>
      </colorScale>
    </cfRule>
  </conditionalFormatting>
  <conditionalFormatting sqref="K514:L516">
    <cfRule type="colorScale" priority="60">
      <colorScale>
        <cfvo type="min"/>
        <cfvo type="max"/>
        <color rgb="FFFCFCFF"/>
        <color rgb="FFF8696B"/>
      </colorScale>
    </cfRule>
  </conditionalFormatting>
  <conditionalFormatting sqref="M514:N516">
    <cfRule type="colorScale" priority="59">
      <colorScale>
        <cfvo type="min"/>
        <cfvo type="max"/>
        <color rgb="FFFCFCFF"/>
        <color rgb="FFF8696B"/>
      </colorScale>
    </cfRule>
  </conditionalFormatting>
  <conditionalFormatting sqref="O514:P516">
    <cfRule type="colorScale" priority="58">
      <colorScale>
        <cfvo type="min"/>
        <cfvo type="max"/>
        <color rgb="FFFCFCFF"/>
        <color rgb="FFF8696B"/>
      </colorScale>
    </cfRule>
  </conditionalFormatting>
  <conditionalFormatting sqref="K524:L526">
    <cfRule type="colorScale" priority="57">
      <colorScale>
        <cfvo type="min"/>
        <cfvo type="max"/>
        <color rgb="FFFCFCFF"/>
        <color rgb="FFF8696B"/>
      </colorScale>
    </cfRule>
  </conditionalFormatting>
  <conditionalFormatting sqref="M524:N526">
    <cfRule type="colorScale" priority="56">
      <colorScale>
        <cfvo type="min"/>
        <cfvo type="max"/>
        <color rgb="FFFCFCFF"/>
        <color rgb="FFF8696B"/>
      </colorScale>
    </cfRule>
  </conditionalFormatting>
  <conditionalFormatting sqref="O524:P526">
    <cfRule type="colorScale" priority="55">
      <colorScale>
        <cfvo type="min"/>
        <cfvo type="max"/>
        <color rgb="FFFCFCFF"/>
        <color rgb="FFF8696B"/>
      </colorScale>
    </cfRule>
  </conditionalFormatting>
  <conditionalFormatting sqref="K534:L536">
    <cfRule type="colorScale" priority="54">
      <colorScale>
        <cfvo type="min"/>
        <cfvo type="max"/>
        <color rgb="FFFCFCFF"/>
        <color rgb="FFF8696B"/>
      </colorScale>
    </cfRule>
  </conditionalFormatting>
  <conditionalFormatting sqref="M534:N536">
    <cfRule type="colorScale" priority="53">
      <colorScale>
        <cfvo type="min"/>
        <cfvo type="max"/>
        <color rgb="FFFCFCFF"/>
        <color rgb="FFF8696B"/>
      </colorScale>
    </cfRule>
  </conditionalFormatting>
  <conditionalFormatting sqref="O534:P536">
    <cfRule type="colorScale" priority="52">
      <colorScale>
        <cfvo type="min"/>
        <cfvo type="max"/>
        <color rgb="FFFCFCFF"/>
        <color rgb="FFF8696B"/>
      </colorScale>
    </cfRule>
  </conditionalFormatting>
  <conditionalFormatting sqref="K544:L546">
    <cfRule type="colorScale" priority="51">
      <colorScale>
        <cfvo type="min"/>
        <cfvo type="max"/>
        <color rgb="FFFCFCFF"/>
        <color rgb="FFF8696B"/>
      </colorScale>
    </cfRule>
  </conditionalFormatting>
  <conditionalFormatting sqref="M544:N546">
    <cfRule type="colorScale" priority="50">
      <colorScale>
        <cfvo type="min"/>
        <cfvo type="max"/>
        <color rgb="FFFCFCFF"/>
        <color rgb="FFF8696B"/>
      </colorScale>
    </cfRule>
  </conditionalFormatting>
  <conditionalFormatting sqref="O544:P546">
    <cfRule type="colorScale" priority="49">
      <colorScale>
        <cfvo type="min"/>
        <cfvo type="max"/>
        <color rgb="FFFCFCFF"/>
        <color rgb="FFF8696B"/>
      </colorScale>
    </cfRule>
  </conditionalFormatting>
  <conditionalFormatting sqref="K554:L556">
    <cfRule type="colorScale" priority="48">
      <colorScale>
        <cfvo type="min"/>
        <cfvo type="max"/>
        <color rgb="FFFCFCFF"/>
        <color rgb="FFF8696B"/>
      </colorScale>
    </cfRule>
  </conditionalFormatting>
  <conditionalFormatting sqref="M554:N556">
    <cfRule type="colorScale" priority="47">
      <colorScale>
        <cfvo type="min"/>
        <cfvo type="max"/>
        <color rgb="FFFCFCFF"/>
        <color rgb="FFF8696B"/>
      </colorScale>
    </cfRule>
  </conditionalFormatting>
  <conditionalFormatting sqref="O554:P556">
    <cfRule type="colorScale" priority="46">
      <colorScale>
        <cfvo type="min"/>
        <cfvo type="max"/>
        <color rgb="FFFCFCFF"/>
        <color rgb="FFF8696B"/>
      </colorScale>
    </cfRule>
  </conditionalFormatting>
  <conditionalFormatting sqref="K564:L566">
    <cfRule type="colorScale" priority="45">
      <colorScale>
        <cfvo type="min"/>
        <cfvo type="max"/>
        <color rgb="FFFCFCFF"/>
        <color rgb="FFF8696B"/>
      </colorScale>
    </cfRule>
  </conditionalFormatting>
  <conditionalFormatting sqref="M564:N566">
    <cfRule type="colorScale" priority="44">
      <colorScale>
        <cfvo type="min"/>
        <cfvo type="max"/>
        <color rgb="FFFCFCFF"/>
        <color rgb="FFF8696B"/>
      </colorScale>
    </cfRule>
  </conditionalFormatting>
  <conditionalFormatting sqref="O564:P566">
    <cfRule type="colorScale" priority="43">
      <colorScale>
        <cfvo type="min"/>
        <cfvo type="max"/>
        <color rgb="FFFCFCFF"/>
        <color rgb="FFF8696B"/>
      </colorScale>
    </cfRule>
  </conditionalFormatting>
  <conditionalFormatting sqref="K574:L576">
    <cfRule type="colorScale" priority="42">
      <colorScale>
        <cfvo type="min"/>
        <cfvo type="max"/>
        <color rgb="FFFCFCFF"/>
        <color rgb="FFF8696B"/>
      </colorScale>
    </cfRule>
  </conditionalFormatting>
  <conditionalFormatting sqref="M574:N576">
    <cfRule type="colorScale" priority="41">
      <colorScale>
        <cfvo type="min"/>
        <cfvo type="max"/>
        <color rgb="FFFCFCFF"/>
        <color rgb="FFF8696B"/>
      </colorScale>
    </cfRule>
  </conditionalFormatting>
  <conditionalFormatting sqref="O574:P576">
    <cfRule type="colorScale" priority="40">
      <colorScale>
        <cfvo type="min"/>
        <cfvo type="max"/>
        <color rgb="FFFCFCFF"/>
        <color rgb="FFF8696B"/>
      </colorScale>
    </cfRule>
  </conditionalFormatting>
  <conditionalFormatting sqref="K584:L586">
    <cfRule type="colorScale" priority="39">
      <colorScale>
        <cfvo type="min"/>
        <cfvo type="max"/>
        <color rgb="FFFCFCFF"/>
        <color rgb="FFF8696B"/>
      </colorScale>
    </cfRule>
  </conditionalFormatting>
  <conditionalFormatting sqref="M584:N586">
    <cfRule type="colorScale" priority="38">
      <colorScale>
        <cfvo type="min"/>
        <cfvo type="max"/>
        <color rgb="FFFCFCFF"/>
        <color rgb="FFF8696B"/>
      </colorScale>
    </cfRule>
  </conditionalFormatting>
  <conditionalFormatting sqref="O584:P586">
    <cfRule type="colorScale" priority="37">
      <colorScale>
        <cfvo type="min"/>
        <cfvo type="max"/>
        <color rgb="FFFCFCFF"/>
        <color rgb="FFF8696B"/>
      </colorScale>
    </cfRule>
  </conditionalFormatting>
  <conditionalFormatting sqref="K289:L291">
    <cfRule type="colorScale" priority="36">
      <colorScale>
        <cfvo type="min"/>
        <cfvo type="max"/>
        <color rgb="FFFCFCFF"/>
        <color rgb="FFF8696B"/>
      </colorScale>
    </cfRule>
  </conditionalFormatting>
  <conditionalFormatting sqref="M289:N291">
    <cfRule type="colorScale" priority="35">
      <colorScale>
        <cfvo type="min"/>
        <cfvo type="max"/>
        <color rgb="FFFCFCFF"/>
        <color rgb="FFF8696B"/>
      </colorScale>
    </cfRule>
  </conditionalFormatting>
  <conditionalFormatting sqref="O289:P291">
    <cfRule type="colorScale" priority="34">
      <colorScale>
        <cfvo type="min"/>
        <cfvo type="max"/>
        <color rgb="FFFCFCFF"/>
        <color rgb="FFF8696B"/>
      </colorScale>
    </cfRule>
  </conditionalFormatting>
  <conditionalFormatting sqref="K294:L296">
    <cfRule type="colorScale" priority="33">
      <colorScale>
        <cfvo type="min"/>
        <cfvo type="max"/>
        <color rgb="FFFCFCFF"/>
        <color rgb="FFF8696B"/>
      </colorScale>
    </cfRule>
  </conditionalFormatting>
  <conditionalFormatting sqref="M294:N296">
    <cfRule type="colorScale" priority="32">
      <colorScale>
        <cfvo type="min"/>
        <cfvo type="max"/>
        <color rgb="FFFCFCFF"/>
        <color rgb="FFF8696B"/>
      </colorScale>
    </cfRule>
  </conditionalFormatting>
  <conditionalFormatting sqref="O294:P296">
    <cfRule type="colorScale" priority="31">
      <colorScale>
        <cfvo type="min"/>
        <cfvo type="max"/>
        <color rgb="FFFCFCFF"/>
        <color rgb="FFF8696B"/>
      </colorScale>
    </cfRule>
  </conditionalFormatting>
  <conditionalFormatting sqref="K304:L306">
    <cfRule type="colorScale" priority="30">
      <colorScale>
        <cfvo type="min"/>
        <cfvo type="max"/>
        <color rgb="FFFCFCFF"/>
        <color rgb="FFF8696B"/>
      </colorScale>
    </cfRule>
  </conditionalFormatting>
  <conditionalFormatting sqref="M304:N306">
    <cfRule type="colorScale" priority="29">
      <colorScale>
        <cfvo type="min"/>
        <cfvo type="max"/>
        <color rgb="FFFCFCFF"/>
        <color rgb="FFF8696B"/>
      </colorScale>
    </cfRule>
  </conditionalFormatting>
  <conditionalFormatting sqref="O304:P306">
    <cfRule type="colorScale" priority="28">
      <colorScale>
        <cfvo type="min"/>
        <cfvo type="max"/>
        <color rgb="FFFCFCFF"/>
        <color rgb="FFF8696B"/>
      </colorScale>
    </cfRule>
  </conditionalFormatting>
  <conditionalFormatting sqref="K309:L311">
    <cfRule type="colorScale" priority="27">
      <colorScale>
        <cfvo type="min"/>
        <cfvo type="max"/>
        <color rgb="FFFCFCFF"/>
        <color rgb="FFF8696B"/>
      </colorScale>
    </cfRule>
  </conditionalFormatting>
  <conditionalFormatting sqref="M309:N311">
    <cfRule type="colorScale" priority="26">
      <colorScale>
        <cfvo type="min"/>
        <cfvo type="max"/>
        <color rgb="FFFCFCFF"/>
        <color rgb="FFF8696B"/>
      </colorScale>
    </cfRule>
  </conditionalFormatting>
  <conditionalFormatting sqref="O309:P311">
    <cfRule type="colorScale" priority="25">
      <colorScale>
        <cfvo type="min"/>
        <cfvo type="max"/>
        <color rgb="FFFCFCFF"/>
        <color rgb="FFF8696B"/>
      </colorScale>
    </cfRule>
  </conditionalFormatting>
  <conditionalFormatting sqref="K354:L356">
    <cfRule type="colorScale" priority="21">
      <colorScale>
        <cfvo type="min"/>
        <cfvo type="max"/>
        <color rgb="FFFCFCFF"/>
        <color rgb="FFF8696B"/>
      </colorScale>
    </cfRule>
  </conditionalFormatting>
  <conditionalFormatting sqref="M354:N356">
    <cfRule type="colorScale" priority="20">
      <colorScale>
        <cfvo type="min"/>
        <cfvo type="max"/>
        <color rgb="FFFCFCFF"/>
        <color rgb="FFF8696B"/>
      </colorScale>
    </cfRule>
  </conditionalFormatting>
  <conditionalFormatting sqref="O354:P356">
    <cfRule type="colorScale" priority="19">
      <colorScale>
        <cfvo type="min"/>
        <cfvo type="max"/>
        <color rgb="FFFCFCFF"/>
        <color rgb="FFF8696B"/>
      </colorScale>
    </cfRule>
  </conditionalFormatting>
  <conditionalFormatting sqref="K359:L361">
    <cfRule type="colorScale" priority="18">
      <colorScale>
        <cfvo type="min"/>
        <cfvo type="max"/>
        <color rgb="FFFCFCFF"/>
        <color rgb="FFF8696B"/>
      </colorScale>
    </cfRule>
  </conditionalFormatting>
  <conditionalFormatting sqref="M359:N361">
    <cfRule type="colorScale" priority="17">
      <colorScale>
        <cfvo type="min"/>
        <cfvo type="max"/>
        <color rgb="FFFCFCFF"/>
        <color rgb="FFF8696B"/>
      </colorScale>
    </cfRule>
  </conditionalFormatting>
  <conditionalFormatting sqref="O359:P361">
    <cfRule type="colorScale" priority="16">
      <colorScale>
        <cfvo type="min"/>
        <cfvo type="max"/>
        <color rgb="FFFCFCFF"/>
        <color rgb="FFF8696B"/>
      </colorScale>
    </cfRule>
  </conditionalFormatting>
  <conditionalFormatting sqref="K364:L366">
    <cfRule type="colorScale" priority="15">
      <colorScale>
        <cfvo type="min"/>
        <cfvo type="max"/>
        <color rgb="FFFCFCFF"/>
        <color rgb="FFF8696B"/>
      </colorScale>
    </cfRule>
  </conditionalFormatting>
  <conditionalFormatting sqref="M364:N366">
    <cfRule type="colorScale" priority="14">
      <colorScale>
        <cfvo type="min"/>
        <cfvo type="max"/>
        <color rgb="FFFCFCFF"/>
        <color rgb="FFF8696B"/>
      </colorScale>
    </cfRule>
  </conditionalFormatting>
  <conditionalFormatting sqref="O364:P366">
    <cfRule type="colorScale" priority="13">
      <colorScale>
        <cfvo type="min"/>
        <cfvo type="max"/>
        <color rgb="FFFCFCFF"/>
        <color rgb="FFF8696B"/>
      </colorScale>
    </cfRule>
  </conditionalFormatting>
  <conditionalFormatting sqref="K374:L376">
    <cfRule type="colorScale" priority="12">
      <colorScale>
        <cfvo type="min"/>
        <cfvo type="max"/>
        <color rgb="FFFCFCFF"/>
        <color rgb="FFF8696B"/>
      </colorScale>
    </cfRule>
  </conditionalFormatting>
  <conditionalFormatting sqref="M374:N376">
    <cfRule type="colorScale" priority="11">
      <colorScale>
        <cfvo type="min"/>
        <cfvo type="max"/>
        <color rgb="FFFCFCFF"/>
        <color rgb="FFF8696B"/>
      </colorScale>
    </cfRule>
  </conditionalFormatting>
  <conditionalFormatting sqref="O374:P376">
    <cfRule type="colorScale" priority="10">
      <colorScale>
        <cfvo type="min"/>
        <cfvo type="max"/>
        <color rgb="FFFCFCFF"/>
        <color rgb="FFF8696B"/>
      </colorScale>
    </cfRule>
  </conditionalFormatting>
  <conditionalFormatting sqref="K379:L381">
    <cfRule type="colorScale" priority="9">
      <colorScale>
        <cfvo type="min"/>
        <cfvo type="max"/>
        <color rgb="FFFCFCFF"/>
        <color rgb="FFF8696B"/>
      </colorScale>
    </cfRule>
  </conditionalFormatting>
  <conditionalFormatting sqref="M379:N381">
    <cfRule type="colorScale" priority="8">
      <colorScale>
        <cfvo type="min"/>
        <cfvo type="max"/>
        <color rgb="FFFCFCFF"/>
        <color rgb="FFF8696B"/>
      </colorScale>
    </cfRule>
  </conditionalFormatting>
  <conditionalFormatting sqref="O379:P381">
    <cfRule type="colorScale" priority="7">
      <colorScale>
        <cfvo type="min"/>
        <cfvo type="max"/>
        <color rgb="FFFCFCFF"/>
        <color rgb="FFF8696B"/>
      </colorScale>
    </cfRule>
  </conditionalFormatting>
  <conditionalFormatting sqref="K384:L386">
    <cfRule type="colorScale" priority="6">
      <colorScale>
        <cfvo type="min"/>
        <cfvo type="max"/>
        <color rgb="FFFCFCFF"/>
        <color rgb="FFF8696B"/>
      </colorScale>
    </cfRule>
  </conditionalFormatting>
  <conditionalFormatting sqref="M384:N386">
    <cfRule type="colorScale" priority="5">
      <colorScale>
        <cfvo type="min"/>
        <cfvo type="max"/>
        <color rgb="FFFCFCFF"/>
        <color rgb="FFF8696B"/>
      </colorScale>
    </cfRule>
  </conditionalFormatting>
  <conditionalFormatting sqref="O384:P386">
    <cfRule type="colorScale" priority="4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D5BE4-740B-4207-9751-A1E9A683179C}">
  <dimension ref="A1:Q226"/>
  <sheetViews>
    <sheetView topLeftCell="A111" zoomScale="55" zoomScaleNormal="55" workbookViewId="0">
      <selection activeCell="B111" sqref="B111"/>
    </sheetView>
  </sheetViews>
  <sheetFormatPr defaultRowHeight="14.35" x14ac:dyDescent="0.5"/>
  <sheetData>
    <row r="1" spans="1:16" ht="14.7" thickBot="1" x14ac:dyDescent="0.55000000000000004">
      <c r="C1" t="s">
        <v>4</v>
      </c>
    </row>
    <row r="2" spans="1:16" ht="14.7" thickBot="1" x14ac:dyDescent="0.55000000000000004">
      <c r="A2" s="12" t="s">
        <v>38</v>
      </c>
      <c r="B2" s="13"/>
      <c r="C2" s="19" t="s">
        <v>37</v>
      </c>
      <c r="D2" s="19" t="s">
        <v>36</v>
      </c>
      <c r="E2" s="19" t="s">
        <v>37</v>
      </c>
      <c r="F2" s="19" t="s">
        <v>36</v>
      </c>
      <c r="G2" s="19" t="s">
        <v>37</v>
      </c>
      <c r="H2" s="32" t="s">
        <v>36</v>
      </c>
      <c r="I2" s="36" t="s">
        <v>37</v>
      </c>
      <c r="J2" s="37" t="s">
        <v>36</v>
      </c>
      <c r="K2" s="36" t="s">
        <v>37</v>
      </c>
      <c r="L2" s="46" t="s">
        <v>36</v>
      </c>
      <c r="M2" s="36" t="s">
        <v>37</v>
      </c>
      <c r="N2" s="37" t="s">
        <v>36</v>
      </c>
      <c r="O2" s="36" t="s">
        <v>37</v>
      </c>
      <c r="P2" s="37" t="s">
        <v>36</v>
      </c>
    </row>
    <row r="3" spans="1:16" ht="14.7" thickBot="1" x14ac:dyDescent="0.55000000000000004">
      <c r="B3" t="s">
        <v>45</v>
      </c>
      <c r="C3" s="20" t="s">
        <v>39</v>
      </c>
      <c r="D3" s="20" t="s">
        <v>39</v>
      </c>
      <c r="E3" s="20" t="s">
        <v>11</v>
      </c>
      <c r="F3" s="20" t="s">
        <v>11</v>
      </c>
      <c r="G3" s="20" t="s">
        <v>40</v>
      </c>
      <c r="H3" s="33" t="s">
        <v>40</v>
      </c>
      <c r="I3" s="38" t="s">
        <v>41</v>
      </c>
      <c r="J3" s="39" t="s">
        <v>41</v>
      </c>
      <c r="K3" s="38" t="s">
        <v>42</v>
      </c>
      <c r="L3" s="33" t="s">
        <v>42</v>
      </c>
      <c r="M3" s="48" t="s">
        <v>44</v>
      </c>
      <c r="N3" s="49" t="s">
        <v>44</v>
      </c>
      <c r="O3" s="48" t="s">
        <v>43</v>
      </c>
      <c r="P3" s="49" t="s">
        <v>43</v>
      </c>
    </row>
    <row r="4" spans="1:16" ht="14.7" thickBot="1" x14ac:dyDescent="0.55000000000000004">
      <c r="B4" s="17" t="s">
        <v>27</v>
      </c>
      <c r="C4" s="21">
        <v>0.26</v>
      </c>
      <c r="D4" s="21">
        <v>0</v>
      </c>
      <c r="E4" s="21">
        <v>29.380000000000003</v>
      </c>
      <c r="F4" s="21">
        <v>0</v>
      </c>
      <c r="G4" s="29">
        <v>51.040588235294109</v>
      </c>
      <c r="H4" s="34">
        <v>51.040588235294109</v>
      </c>
      <c r="I4" s="40">
        <v>0</v>
      </c>
      <c r="J4" s="41">
        <v>0</v>
      </c>
      <c r="K4" s="40">
        <v>0</v>
      </c>
      <c r="L4" s="44">
        <v>0</v>
      </c>
      <c r="M4" s="40">
        <v>0</v>
      </c>
      <c r="N4" s="41">
        <v>0</v>
      </c>
      <c r="O4" s="40">
        <v>0</v>
      </c>
      <c r="P4" s="51">
        <v>0</v>
      </c>
    </row>
    <row r="5" spans="1:16" ht="14.7" thickBot="1" x14ac:dyDescent="0.55000000000000004">
      <c r="B5" s="9" t="s">
        <v>25</v>
      </c>
      <c r="C5" s="22">
        <v>0.312</v>
      </c>
      <c r="D5" s="22">
        <v>0.20800000000000002</v>
      </c>
      <c r="E5" s="21">
        <v>35.256</v>
      </c>
      <c r="F5" s="21">
        <v>23.504000000000001</v>
      </c>
      <c r="G5" s="29">
        <v>33.22058823529413</v>
      </c>
      <c r="H5" s="34">
        <v>33.22058823529413</v>
      </c>
      <c r="I5" s="40">
        <v>2.03541176470587</v>
      </c>
      <c r="J5" s="41">
        <v>0</v>
      </c>
      <c r="K5" s="40">
        <v>0.40708235294117401</v>
      </c>
      <c r="L5" s="44">
        <v>0</v>
      </c>
      <c r="M5" s="40">
        <v>1.2073131542895688E-2</v>
      </c>
      <c r="N5" s="41">
        <v>0</v>
      </c>
      <c r="O5" s="40">
        <v>6.0365657714478438E-2</v>
      </c>
      <c r="P5" s="51">
        <v>0</v>
      </c>
    </row>
    <row r="6" spans="1:16" ht="14.7" thickBot="1" x14ac:dyDescent="0.55000000000000004">
      <c r="B6" s="18" t="s">
        <v>28</v>
      </c>
      <c r="C6" s="23">
        <v>0.52499999999999991</v>
      </c>
      <c r="D6" s="23">
        <v>0.17499999999999999</v>
      </c>
      <c r="E6" s="26">
        <v>59.324999999999989</v>
      </c>
      <c r="F6" s="26">
        <v>19.774999999999999</v>
      </c>
      <c r="G6" s="29">
        <v>51.040588235294109</v>
      </c>
      <c r="H6" s="34">
        <v>51.040588235294109</v>
      </c>
      <c r="I6" s="40">
        <v>8.2844117647058795</v>
      </c>
      <c r="J6" s="41">
        <v>0</v>
      </c>
      <c r="K6" s="40">
        <v>1.6568823529411758</v>
      </c>
      <c r="L6" s="44">
        <v>0</v>
      </c>
      <c r="M6" s="40">
        <v>4.9283308061712723E-2</v>
      </c>
      <c r="N6" s="41">
        <v>0</v>
      </c>
      <c r="O6" s="40">
        <v>0.24641654030856361</v>
      </c>
      <c r="P6" s="51">
        <v>0</v>
      </c>
    </row>
    <row r="7" spans="1:16" x14ac:dyDescent="0.5"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12" spans="1:16" x14ac:dyDescent="0.5"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</row>
    <row r="13" spans="1:16" ht="14.7" thickBot="1" x14ac:dyDescent="0.55000000000000004"/>
    <row r="14" spans="1:16" ht="14.7" thickBot="1" x14ac:dyDescent="0.55000000000000004">
      <c r="B14" s="17"/>
      <c r="C14" s="21"/>
      <c r="D14" s="21"/>
      <c r="E14" s="21"/>
      <c r="F14" s="21"/>
      <c r="G14" s="29"/>
      <c r="H14" s="34"/>
      <c r="I14" s="40"/>
      <c r="J14" s="41"/>
      <c r="K14" s="40"/>
      <c r="L14" s="44"/>
      <c r="M14" s="40"/>
      <c r="N14" s="41"/>
      <c r="O14" s="40"/>
      <c r="P14" s="51"/>
    </row>
    <row r="15" spans="1:16" ht="14.7" thickBot="1" x14ac:dyDescent="0.55000000000000004">
      <c r="B15" s="9"/>
      <c r="C15" s="22"/>
      <c r="D15" s="22"/>
      <c r="E15" s="21"/>
      <c r="F15" s="21"/>
      <c r="G15" s="29"/>
      <c r="H15" s="34"/>
      <c r="I15" s="40"/>
      <c r="J15" s="41"/>
      <c r="K15" s="40"/>
      <c r="L15" s="44"/>
      <c r="M15" s="40"/>
      <c r="N15" s="41"/>
      <c r="O15" s="40"/>
      <c r="P15" s="51"/>
    </row>
    <row r="16" spans="1:16" ht="14.7" thickBot="1" x14ac:dyDescent="0.55000000000000004">
      <c r="B16" s="18"/>
      <c r="C16" s="23"/>
      <c r="D16" s="23"/>
      <c r="E16" s="26"/>
      <c r="F16" s="26"/>
      <c r="G16" s="29"/>
      <c r="H16" s="34"/>
      <c r="I16" s="40"/>
      <c r="J16" s="41"/>
      <c r="K16" s="40"/>
      <c r="L16" s="44"/>
      <c r="M16" s="40"/>
      <c r="N16" s="41"/>
      <c r="O16" s="40"/>
      <c r="P16" s="51"/>
    </row>
    <row r="17" spans="2:16" x14ac:dyDescent="0.5"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7" thickBot="1" x14ac:dyDescent="0.55000000000000004"/>
    <row r="19" spans="2:16" ht="14.7" thickBot="1" x14ac:dyDescent="0.55000000000000004">
      <c r="B19" s="18"/>
      <c r="C19" s="21"/>
      <c r="D19" s="21"/>
      <c r="E19" s="21"/>
      <c r="F19" s="21"/>
      <c r="G19" s="29"/>
      <c r="H19" s="34"/>
      <c r="I19" s="40"/>
      <c r="J19" s="41"/>
      <c r="K19" s="40"/>
      <c r="L19" s="44"/>
      <c r="M19" s="40"/>
      <c r="N19" s="41"/>
      <c r="O19" s="40"/>
      <c r="P19" s="51"/>
    </row>
    <row r="20" spans="2:16" ht="14.7" thickBot="1" x14ac:dyDescent="0.55000000000000004">
      <c r="B20" s="9"/>
      <c r="C20" s="22"/>
      <c r="D20" s="22"/>
      <c r="E20" s="21"/>
      <c r="F20" s="21"/>
      <c r="G20" s="29"/>
      <c r="H20" s="34"/>
      <c r="I20" s="40"/>
      <c r="J20" s="41"/>
      <c r="K20" s="40"/>
      <c r="L20" s="44"/>
      <c r="M20" s="40"/>
      <c r="N20" s="41"/>
      <c r="O20" s="40"/>
      <c r="P20" s="51"/>
    </row>
    <row r="21" spans="2:16" ht="14.7" thickBot="1" x14ac:dyDescent="0.55000000000000004">
      <c r="B21" s="18"/>
      <c r="C21" s="25"/>
      <c r="D21" s="25"/>
      <c r="E21" s="27"/>
      <c r="F21" s="27"/>
      <c r="G21" s="29"/>
      <c r="H21" s="34"/>
      <c r="I21" s="42"/>
      <c r="J21" s="43"/>
      <c r="K21" s="42"/>
      <c r="L21" s="45"/>
      <c r="M21" s="42"/>
      <c r="N21" s="43"/>
      <c r="O21" s="40"/>
      <c r="P21" s="52"/>
    </row>
    <row r="22" spans="2:16" x14ac:dyDescent="0.5"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2:16" ht="14.7" thickBot="1" x14ac:dyDescent="0.55000000000000004"/>
    <row r="24" spans="2:16" ht="14.7" thickBot="1" x14ac:dyDescent="0.55000000000000004">
      <c r="B24" s="18"/>
      <c r="C24" s="21"/>
      <c r="D24" s="21"/>
      <c r="E24" s="21"/>
      <c r="F24" s="21"/>
      <c r="G24" s="29"/>
      <c r="H24" s="34"/>
      <c r="I24" s="40"/>
      <c r="J24" s="41"/>
      <c r="K24" s="40"/>
      <c r="L24" s="44"/>
      <c r="M24" s="40"/>
      <c r="N24" s="41"/>
      <c r="O24" s="40"/>
      <c r="P24" s="51"/>
    </row>
    <row r="25" spans="2:16" ht="14.7" thickBot="1" x14ac:dyDescent="0.55000000000000004">
      <c r="B25" s="9"/>
      <c r="C25" s="22"/>
      <c r="D25" s="22"/>
      <c r="E25" s="21"/>
      <c r="F25" s="21"/>
      <c r="G25" s="29"/>
      <c r="H25" s="34"/>
      <c r="I25" s="40"/>
      <c r="J25" s="41"/>
      <c r="K25" s="40"/>
      <c r="L25" s="44"/>
      <c r="M25" s="40"/>
      <c r="N25" s="41"/>
      <c r="O25" s="40"/>
      <c r="P25" s="51"/>
    </row>
    <row r="26" spans="2:16" ht="14.7" thickBot="1" x14ac:dyDescent="0.55000000000000004">
      <c r="B26" s="18"/>
      <c r="C26" s="25"/>
      <c r="D26" s="25"/>
      <c r="E26" s="27"/>
      <c r="F26" s="27"/>
      <c r="G26" s="29"/>
      <c r="H26" s="34"/>
      <c r="I26" s="42"/>
      <c r="J26" s="43"/>
      <c r="K26" s="42"/>
      <c r="L26" s="45"/>
      <c r="M26" s="42"/>
      <c r="N26" s="43"/>
      <c r="O26" s="40"/>
      <c r="P26" s="52"/>
    </row>
    <row r="27" spans="2:16" x14ac:dyDescent="0.5"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2:16" ht="14.7" thickBot="1" x14ac:dyDescent="0.55000000000000004"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2:16" ht="14.7" thickBot="1" x14ac:dyDescent="0.55000000000000004">
      <c r="B29" s="17"/>
      <c r="C29" s="21"/>
      <c r="D29" s="21"/>
      <c r="E29" s="21"/>
      <c r="F29" s="21"/>
      <c r="G29" s="29"/>
      <c r="H29" s="34"/>
      <c r="I29" s="40"/>
      <c r="J29" s="41"/>
      <c r="K29" s="40"/>
      <c r="L29" s="44"/>
      <c r="M29" s="40"/>
      <c r="N29" s="41"/>
      <c r="O29" s="40"/>
      <c r="P29" s="51"/>
    </row>
    <row r="30" spans="2:16" ht="14.7" thickBot="1" x14ac:dyDescent="0.55000000000000004">
      <c r="B30" s="9"/>
      <c r="C30" s="22"/>
      <c r="D30" s="22"/>
      <c r="E30" s="21"/>
      <c r="F30" s="21"/>
      <c r="G30" s="29"/>
      <c r="H30" s="34"/>
      <c r="I30" s="40"/>
      <c r="J30" s="41"/>
      <c r="K30" s="40"/>
      <c r="L30" s="44"/>
      <c r="M30" s="40"/>
      <c r="N30" s="41"/>
      <c r="O30" s="40"/>
      <c r="P30" s="51"/>
    </row>
    <row r="31" spans="2:16" ht="14.7" thickBot="1" x14ac:dyDescent="0.55000000000000004">
      <c r="B31" s="18"/>
      <c r="C31" s="23"/>
      <c r="D31" s="23"/>
      <c r="E31" s="26"/>
      <c r="F31" s="26"/>
      <c r="G31" s="29"/>
      <c r="H31" s="34"/>
      <c r="I31" s="40"/>
      <c r="J31" s="41"/>
      <c r="K31" s="40"/>
      <c r="L31" s="44"/>
      <c r="M31" s="40"/>
      <c r="N31" s="41"/>
      <c r="O31" s="40"/>
      <c r="P31" s="51"/>
    </row>
    <row r="32" spans="2:16" x14ac:dyDescent="0.5"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</row>
    <row r="33" spans="2:16" ht="14.7" thickBot="1" x14ac:dyDescent="0.55000000000000004"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2:16" ht="14.7" thickBot="1" x14ac:dyDescent="0.55000000000000004">
      <c r="B34" s="18"/>
      <c r="C34" s="21"/>
      <c r="D34" s="21"/>
      <c r="E34" s="21"/>
      <c r="F34" s="21"/>
      <c r="G34" s="29"/>
      <c r="H34" s="34"/>
      <c r="I34" s="40"/>
      <c r="J34" s="41"/>
      <c r="K34" s="40"/>
      <c r="L34" s="44"/>
      <c r="M34" s="40"/>
      <c r="N34" s="41"/>
      <c r="O34" s="40"/>
      <c r="P34" s="51"/>
    </row>
    <row r="35" spans="2:16" ht="14.7" thickBot="1" x14ac:dyDescent="0.55000000000000004">
      <c r="B35" s="9"/>
      <c r="C35" s="22"/>
      <c r="D35" s="22"/>
      <c r="E35" s="21"/>
      <c r="F35" s="21"/>
      <c r="G35" s="29"/>
      <c r="H35" s="34"/>
      <c r="I35" s="40"/>
      <c r="J35" s="41"/>
      <c r="K35" s="40"/>
      <c r="L35" s="44"/>
      <c r="M35" s="40"/>
      <c r="N35" s="41"/>
      <c r="O35" s="40"/>
      <c r="P35" s="51"/>
    </row>
    <row r="36" spans="2:16" ht="14.7" thickBot="1" x14ac:dyDescent="0.55000000000000004">
      <c r="B36" s="18"/>
      <c r="C36" s="25"/>
      <c r="D36" s="25"/>
      <c r="E36" s="27"/>
      <c r="F36" s="27"/>
      <c r="G36" s="29"/>
      <c r="H36" s="34"/>
      <c r="I36" s="42"/>
      <c r="J36" s="43"/>
      <c r="K36" s="42"/>
      <c r="L36" s="45"/>
      <c r="M36" s="42"/>
      <c r="N36" s="43"/>
      <c r="O36" s="40"/>
      <c r="P36" s="52"/>
    </row>
    <row r="37" spans="2:16" x14ac:dyDescent="0.5"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</row>
    <row r="38" spans="2:16" x14ac:dyDescent="0.5"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</row>
    <row r="42" spans="2:16" x14ac:dyDescent="0.5"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</row>
    <row r="43" spans="2:16" ht="14.7" thickBot="1" x14ac:dyDescent="0.55000000000000004"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2:16" ht="14.7" thickBot="1" x14ac:dyDescent="0.55000000000000004">
      <c r="B44" s="17"/>
      <c r="C44" s="21"/>
      <c r="D44" s="21"/>
      <c r="E44" s="21"/>
      <c r="F44" s="21"/>
      <c r="G44" s="29"/>
      <c r="H44" s="34"/>
      <c r="I44" s="40"/>
      <c r="J44" s="41"/>
      <c r="K44" s="40"/>
      <c r="L44" s="44"/>
      <c r="M44" s="40"/>
      <c r="N44" s="41"/>
      <c r="O44" s="40"/>
      <c r="P44" s="51"/>
    </row>
    <row r="45" spans="2:16" ht="14.7" thickBot="1" x14ac:dyDescent="0.55000000000000004">
      <c r="B45" s="9"/>
      <c r="C45" s="22"/>
      <c r="D45" s="22"/>
      <c r="E45" s="21"/>
      <c r="F45" s="21"/>
      <c r="G45" s="29"/>
      <c r="H45" s="34"/>
      <c r="I45" s="40"/>
      <c r="J45" s="41"/>
      <c r="K45" s="40"/>
      <c r="L45" s="44"/>
      <c r="M45" s="40"/>
      <c r="N45" s="41"/>
      <c r="O45" s="40"/>
      <c r="P45" s="51"/>
    </row>
    <row r="46" spans="2:16" ht="14.7" thickBot="1" x14ac:dyDescent="0.55000000000000004">
      <c r="B46" s="18"/>
      <c r="C46" s="23"/>
      <c r="D46" s="23"/>
      <c r="E46" s="26"/>
      <c r="F46" s="26"/>
      <c r="G46" s="29"/>
      <c r="H46" s="34"/>
      <c r="I46" s="40"/>
      <c r="J46" s="41"/>
      <c r="K46" s="40"/>
      <c r="L46" s="44"/>
      <c r="M46" s="40"/>
      <c r="N46" s="41"/>
      <c r="O46" s="40"/>
      <c r="P46" s="51"/>
    </row>
    <row r="47" spans="2:16" x14ac:dyDescent="0.5"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spans="2:16" x14ac:dyDescent="0.5"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</row>
    <row r="52" spans="2:16" x14ac:dyDescent="0.5"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</row>
    <row r="53" spans="2:16" ht="14.7" thickBot="1" x14ac:dyDescent="0.55000000000000004"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</row>
    <row r="54" spans="2:16" ht="14.7" thickBot="1" x14ac:dyDescent="0.55000000000000004">
      <c r="B54" s="17"/>
      <c r="C54" s="21"/>
      <c r="D54" s="21"/>
      <c r="E54" s="21"/>
      <c r="F54" s="21"/>
      <c r="G54" s="29"/>
      <c r="H54" s="34"/>
      <c r="I54" s="40"/>
      <c r="J54" s="41"/>
      <c r="K54" s="40"/>
      <c r="L54" s="44"/>
      <c r="M54" s="40"/>
      <c r="N54" s="41"/>
      <c r="O54" s="40"/>
      <c r="P54" s="51"/>
    </row>
    <row r="55" spans="2:16" ht="14.7" thickBot="1" x14ac:dyDescent="0.55000000000000004">
      <c r="B55" s="9"/>
      <c r="C55" s="22"/>
      <c r="D55" s="22"/>
      <c r="E55" s="21"/>
      <c r="F55" s="21"/>
      <c r="G55" s="29"/>
      <c r="H55" s="34"/>
      <c r="I55" s="40"/>
      <c r="J55" s="41"/>
      <c r="K55" s="40"/>
      <c r="L55" s="44"/>
      <c r="M55" s="40"/>
      <c r="N55" s="41"/>
      <c r="O55" s="40"/>
      <c r="P55" s="51"/>
    </row>
    <row r="56" spans="2:16" ht="14.7" thickBot="1" x14ac:dyDescent="0.55000000000000004">
      <c r="B56" s="18"/>
      <c r="C56" s="23"/>
      <c r="D56" s="23"/>
      <c r="E56" s="26"/>
      <c r="F56" s="26"/>
      <c r="G56" s="29"/>
      <c r="H56" s="34"/>
      <c r="I56" s="40"/>
      <c r="J56" s="41"/>
      <c r="K56" s="40"/>
      <c r="L56" s="44"/>
      <c r="M56" s="40"/>
      <c r="N56" s="41"/>
      <c r="O56" s="40"/>
      <c r="P56" s="51"/>
    </row>
    <row r="57" spans="2:16" x14ac:dyDescent="0.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</row>
    <row r="58" spans="2:16" ht="14.7" thickBot="1" x14ac:dyDescent="0.55000000000000004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</row>
    <row r="59" spans="2:16" ht="14.7" thickBot="1" x14ac:dyDescent="0.55000000000000004">
      <c r="B59" s="17"/>
      <c r="C59" s="21"/>
      <c r="D59" s="21"/>
      <c r="E59" s="21"/>
      <c r="F59" s="21"/>
      <c r="G59" s="29"/>
      <c r="H59" s="34"/>
      <c r="I59" s="40"/>
      <c r="J59" s="41"/>
      <c r="K59" s="40"/>
      <c r="L59" s="44"/>
      <c r="M59" s="40"/>
      <c r="N59" s="41"/>
      <c r="O59" s="40"/>
      <c r="P59" s="51"/>
    </row>
    <row r="60" spans="2:16" ht="14.7" thickBot="1" x14ac:dyDescent="0.55000000000000004">
      <c r="B60" s="9"/>
      <c r="C60" s="22"/>
      <c r="D60" s="22"/>
      <c r="E60" s="21"/>
      <c r="F60" s="21"/>
      <c r="G60" s="29"/>
      <c r="H60" s="34"/>
      <c r="I60" s="40"/>
      <c r="J60" s="41"/>
      <c r="K60" s="40"/>
      <c r="L60" s="44"/>
      <c r="M60" s="40"/>
      <c r="N60" s="41"/>
      <c r="O60" s="40"/>
      <c r="P60" s="51"/>
    </row>
    <row r="61" spans="2:16" ht="14.7" thickBot="1" x14ac:dyDescent="0.55000000000000004">
      <c r="B61" s="18"/>
      <c r="C61" s="23"/>
      <c r="D61" s="23"/>
      <c r="E61" s="26"/>
      <c r="F61" s="26"/>
      <c r="G61" s="29"/>
      <c r="H61" s="34"/>
      <c r="I61" s="40"/>
      <c r="J61" s="41"/>
      <c r="K61" s="40"/>
      <c r="L61" s="44"/>
      <c r="M61" s="40"/>
      <c r="N61" s="41"/>
      <c r="O61" s="40"/>
      <c r="P61" s="51"/>
    </row>
    <row r="62" spans="2:16" x14ac:dyDescent="0.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2:16" x14ac:dyDescent="0.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</row>
    <row r="67" spans="2:16" x14ac:dyDescent="0.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</row>
    <row r="68" spans="2:16" ht="14.7" thickBot="1" x14ac:dyDescent="0.55000000000000004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</row>
    <row r="69" spans="2:16" ht="14.7" thickBot="1" x14ac:dyDescent="0.55000000000000004">
      <c r="B69" s="17"/>
      <c r="C69" s="21"/>
      <c r="D69" s="21"/>
      <c r="E69" s="21"/>
      <c r="F69" s="21"/>
      <c r="G69" s="29"/>
      <c r="H69" s="34"/>
      <c r="I69" s="40"/>
      <c r="J69" s="41"/>
      <c r="K69" s="40"/>
      <c r="L69" s="44"/>
      <c r="M69" s="40"/>
      <c r="N69" s="41"/>
      <c r="O69" s="40"/>
      <c r="P69" s="51"/>
    </row>
    <row r="70" spans="2:16" ht="14.7" thickBot="1" x14ac:dyDescent="0.55000000000000004">
      <c r="B70" s="9"/>
      <c r="C70" s="22"/>
      <c r="D70" s="22"/>
      <c r="E70" s="21"/>
      <c r="F70" s="21"/>
      <c r="G70" s="29"/>
      <c r="H70" s="34"/>
      <c r="I70" s="40"/>
      <c r="J70" s="41"/>
      <c r="K70" s="40"/>
      <c r="L70" s="44"/>
      <c r="M70" s="40"/>
      <c r="N70" s="41"/>
      <c r="O70" s="40"/>
      <c r="P70" s="51"/>
    </row>
    <row r="71" spans="2:16" ht="14.7" thickBot="1" x14ac:dyDescent="0.55000000000000004">
      <c r="B71" s="18"/>
      <c r="C71" s="23"/>
      <c r="D71" s="23"/>
      <c r="E71" s="26"/>
      <c r="F71" s="26"/>
      <c r="G71" s="29"/>
      <c r="H71" s="34"/>
      <c r="I71" s="40"/>
      <c r="J71" s="41"/>
      <c r="K71" s="40"/>
      <c r="L71" s="44"/>
      <c r="M71" s="40"/>
      <c r="N71" s="41"/>
      <c r="O71" s="40"/>
      <c r="P71" s="51"/>
    </row>
    <row r="72" spans="2:16" x14ac:dyDescent="0.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</row>
    <row r="73" spans="2:16" x14ac:dyDescent="0.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</row>
    <row r="77" spans="2:16" x14ac:dyDescent="0.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</row>
    <row r="78" spans="2:16" ht="14.7" thickBot="1" x14ac:dyDescent="0.55000000000000004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</row>
    <row r="79" spans="2:16" ht="14.7" thickBot="1" x14ac:dyDescent="0.55000000000000004">
      <c r="B79" s="17"/>
      <c r="C79" s="21"/>
      <c r="D79" s="21"/>
      <c r="E79" s="21"/>
      <c r="F79" s="21"/>
      <c r="G79" s="29"/>
      <c r="H79" s="34"/>
      <c r="I79" s="40"/>
      <c r="J79" s="41"/>
      <c r="K79" s="40"/>
      <c r="L79" s="44"/>
      <c r="M79" s="40"/>
      <c r="N79" s="41"/>
      <c r="O79" s="40"/>
      <c r="P79" s="51"/>
    </row>
    <row r="80" spans="2:16" ht="14.7" thickBot="1" x14ac:dyDescent="0.55000000000000004">
      <c r="B80" s="9"/>
      <c r="C80" s="22"/>
      <c r="D80" s="22"/>
      <c r="E80" s="21"/>
      <c r="F80" s="21"/>
      <c r="G80" s="29"/>
      <c r="H80" s="34"/>
      <c r="I80" s="40"/>
      <c r="J80" s="41"/>
      <c r="K80" s="40"/>
      <c r="L80" s="44"/>
      <c r="M80" s="40"/>
      <c r="N80" s="41"/>
      <c r="O80" s="40"/>
      <c r="P80" s="51"/>
    </row>
    <row r="81" spans="2:16" ht="14.7" thickBot="1" x14ac:dyDescent="0.55000000000000004">
      <c r="B81" s="18"/>
      <c r="C81" s="23"/>
      <c r="D81" s="23"/>
      <c r="E81" s="26"/>
      <c r="F81" s="26"/>
      <c r="G81" s="29"/>
      <c r="H81" s="34"/>
      <c r="I81" s="40"/>
      <c r="J81" s="41"/>
      <c r="K81" s="40"/>
      <c r="L81" s="44"/>
      <c r="M81" s="40"/>
      <c r="N81" s="41"/>
      <c r="O81" s="40"/>
      <c r="P81" s="51"/>
    </row>
    <row r="82" spans="2:16" x14ac:dyDescent="0.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</row>
    <row r="83" spans="2:16" ht="14.7" thickBot="1" x14ac:dyDescent="0.55000000000000004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</row>
    <row r="84" spans="2:16" ht="14.7" thickBot="1" x14ac:dyDescent="0.55000000000000004">
      <c r="B84" s="18"/>
      <c r="C84" s="21"/>
      <c r="D84" s="21"/>
      <c r="E84" s="21"/>
      <c r="F84" s="21"/>
      <c r="G84" s="29"/>
      <c r="H84" s="34"/>
      <c r="I84" s="40"/>
      <c r="J84" s="41"/>
      <c r="K84" s="40"/>
      <c r="L84" s="44"/>
      <c r="M84" s="40"/>
      <c r="N84" s="41"/>
      <c r="O84" s="40"/>
      <c r="P84" s="51"/>
    </row>
    <row r="85" spans="2:16" ht="14.7" thickBot="1" x14ac:dyDescent="0.55000000000000004">
      <c r="B85" s="9"/>
      <c r="C85" s="22"/>
      <c r="D85" s="22"/>
      <c r="E85" s="21"/>
      <c r="F85" s="21"/>
      <c r="G85" s="29"/>
      <c r="H85" s="34"/>
      <c r="I85" s="40"/>
      <c r="J85" s="41"/>
      <c r="K85" s="40"/>
      <c r="L85" s="44"/>
      <c r="M85" s="40"/>
      <c r="N85" s="41"/>
      <c r="O85" s="40"/>
      <c r="P85" s="51"/>
    </row>
    <row r="86" spans="2:16" ht="14.7" thickBot="1" x14ac:dyDescent="0.55000000000000004">
      <c r="B86" s="18"/>
      <c r="C86" s="25"/>
      <c r="D86" s="25"/>
      <c r="E86" s="27"/>
      <c r="F86" s="27"/>
      <c r="G86" s="29"/>
      <c r="H86" s="34"/>
      <c r="I86" s="42"/>
      <c r="J86" s="43"/>
      <c r="K86" s="42"/>
      <c r="L86" s="45"/>
      <c r="M86" s="42"/>
      <c r="N86" s="43"/>
      <c r="O86" s="40"/>
      <c r="P86" s="52"/>
    </row>
    <row r="87" spans="2:16" x14ac:dyDescent="0.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</row>
    <row r="88" spans="2:16" x14ac:dyDescent="0.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</row>
    <row r="97" spans="2:16" x14ac:dyDescent="0.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</row>
    <row r="98" spans="2:16" ht="14.7" thickBot="1" x14ac:dyDescent="0.55000000000000004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</row>
    <row r="99" spans="2:16" ht="14.7" thickBot="1" x14ac:dyDescent="0.55000000000000004">
      <c r="B99" s="17"/>
      <c r="C99" s="21"/>
      <c r="D99" s="21"/>
      <c r="E99" s="21"/>
      <c r="F99" s="21"/>
      <c r="G99" s="29"/>
      <c r="H99" s="34"/>
      <c r="I99" s="40"/>
      <c r="J99" s="41"/>
      <c r="K99" s="40"/>
      <c r="L99" s="44"/>
      <c r="M99" s="40"/>
      <c r="N99" s="41"/>
      <c r="O99" s="40"/>
      <c r="P99" s="51"/>
    </row>
    <row r="100" spans="2:16" ht="14.7" thickBot="1" x14ac:dyDescent="0.55000000000000004">
      <c r="B100" s="9"/>
      <c r="C100" s="22"/>
      <c r="D100" s="22"/>
      <c r="E100" s="21"/>
      <c r="F100" s="21"/>
      <c r="G100" s="29"/>
      <c r="H100" s="34"/>
      <c r="I100" s="40"/>
      <c r="J100" s="41"/>
      <c r="K100" s="40"/>
      <c r="L100" s="44"/>
      <c r="M100" s="40"/>
      <c r="N100" s="41"/>
      <c r="O100" s="40"/>
      <c r="P100" s="51"/>
    </row>
    <row r="101" spans="2:16" ht="14.7" thickBot="1" x14ac:dyDescent="0.55000000000000004">
      <c r="B101" s="18"/>
      <c r="C101" s="23"/>
      <c r="D101" s="23"/>
      <c r="E101" s="26"/>
      <c r="F101" s="26"/>
      <c r="G101" s="29"/>
      <c r="H101" s="34"/>
      <c r="I101" s="40"/>
      <c r="J101" s="41"/>
      <c r="K101" s="40"/>
      <c r="L101" s="44"/>
      <c r="M101" s="40"/>
      <c r="N101" s="41"/>
      <c r="O101" s="40"/>
      <c r="P101" s="51"/>
    </row>
    <row r="102" spans="2:16" x14ac:dyDescent="0.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</row>
    <row r="103" spans="2:16" x14ac:dyDescent="0.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</row>
    <row r="107" spans="2:16" x14ac:dyDescent="0.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</row>
    <row r="108" spans="2:16" ht="14.7" thickBot="1" x14ac:dyDescent="0.55000000000000004">
      <c r="B108" t="s">
        <v>66</v>
      </c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</row>
    <row r="109" spans="2:16" ht="14.7" thickBot="1" x14ac:dyDescent="0.55000000000000004">
      <c r="B109" s="17" t="s">
        <v>27</v>
      </c>
      <c r="C109" s="21">
        <v>0.26</v>
      </c>
      <c r="D109" s="21">
        <v>0</v>
      </c>
      <c r="E109" s="21">
        <v>70.2</v>
      </c>
      <c r="F109" s="21">
        <v>0</v>
      </c>
      <c r="G109" s="29">
        <v>86.768999999999991</v>
      </c>
      <c r="H109" s="34">
        <v>86.768999999999991</v>
      </c>
      <c r="I109" s="40">
        <v>0</v>
      </c>
      <c r="J109" s="41">
        <v>0</v>
      </c>
      <c r="K109" s="40">
        <v>0</v>
      </c>
      <c r="L109" s="44">
        <v>0</v>
      </c>
      <c r="M109" s="40">
        <v>0</v>
      </c>
      <c r="N109" s="41">
        <v>0</v>
      </c>
      <c r="O109" s="40">
        <v>0</v>
      </c>
      <c r="P109" s="51">
        <v>0</v>
      </c>
    </row>
    <row r="110" spans="2:16" ht="14.7" thickBot="1" x14ac:dyDescent="0.55000000000000004">
      <c r="B110" s="9" t="s">
        <v>25</v>
      </c>
      <c r="C110" s="22">
        <v>0.312</v>
      </c>
      <c r="D110" s="22">
        <v>0.20800000000000002</v>
      </c>
      <c r="E110" s="21">
        <v>84.24</v>
      </c>
      <c r="F110" s="21">
        <v>56.160000000000004</v>
      </c>
      <c r="G110" s="29">
        <v>56.475000000000016</v>
      </c>
      <c r="H110" s="34">
        <v>56.475000000000016</v>
      </c>
      <c r="I110" s="40">
        <v>27.764999999999979</v>
      </c>
      <c r="J110" s="41">
        <v>0</v>
      </c>
      <c r="K110" s="40">
        <v>3.2664705882352916</v>
      </c>
      <c r="L110" s="44">
        <v>0</v>
      </c>
      <c r="M110" s="40">
        <v>9.7530366461339349E-2</v>
      </c>
      <c r="N110" s="41">
        <v>0</v>
      </c>
      <c r="O110" s="40">
        <v>0.82900811492138449</v>
      </c>
      <c r="P110" s="51">
        <v>0</v>
      </c>
    </row>
    <row r="111" spans="2:16" ht="14.7" thickBot="1" x14ac:dyDescent="0.55000000000000004">
      <c r="B111" s="18" t="s">
        <v>28</v>
      </c>
      <c r="C111" s="23">
        <v>0.52499999999999991</v>
      </c>
      <c r="D111" s="23">
        <v>0.17499999999999999</v>
      </c>
      <c r="E111" s="26">
        <v>141.74999999999997</v>
      </c>
      <c r="F111" s="26">
        <v>47.25</v>
      </c>
      <c r="G111" s="29">
        <v>86.768999999999991</v>
      </c>
      <c r="H111" s="34">
        <v>86.768999999999991</v>
      </c>
      <c r="I111" s="40">
        <v>54.98099999999998</v>
      </c>
      <c r="J111" s="41">
        <v>0</v>
      </c>
      <c r="K111" s="40">
        <v>6.4683529411764686</v>
      </c>
      <c r="L111" s="44">
        <v>0</v>
      </c>
      <c r="M111" s="40">
        <v>0.19462582038918924</v>
      </c>
      <c r="N111" s="41">
        <v>0</v>
      </c>
      <c r="O111" s="40">
        <v>1.6543194733081086</v>
      </c>
      <c r="P111" s="51">
        <v>0</v>
      </c>
    </row>
    <row r="112" spans="2:16" x14ac:dyDescent="0.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</row>
    <row r="113" spans="2:16" ht="14.7" thickBot="1" x14ac:dyDescent="0.55000000000000004">
      <c r="B113" t="s">
        <v>68</v>
      </c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</row>
    <row r="114" spans="2:16" ht="14.7" thickBot="1" x14ac:dyDescent="0.55000000000000004">
      <c r="B114" s="17" t="s">
        <v>27</v>
      </c>
      <c r="C114" s="21">
        <v>0.26</v>
      </c>
      <c r="D114" s="21">
        <v>0</v>
      </c>
      <c r="E114" s="21">
        <v>72.02</v>
      </c>
      <c r="F114" s="21">
        <v>0</v>
      </c>
      <c r="G114" s="29">
        <v>96.977117647058805</v>
      </c>
      <c r="H114" s="34">
        <v>96.977117647058805</v>
      </c>
      <c r="I114" s="40">
        <v>0</v>
      </c>
      <c r="J114" s="41">
        <v>0</v>
      </c>
      <c r="K114" s="40">
        <v>0</v>
      </c>
      <c r="L114" s="44">
        <v>0</v>
      </c>
      <c r="M114" s="40">
        <v>0</v>
      </c>
      <c r="N114" s="41">
        <v>0</v>
      </c>
      <c r="O114" s="40">
        <v>0</v>
      </c>
      <c r="P114" s="51">
        <v>0</v>
      </c>
    </row>
    <row r="115" spans="2:16" ht="14.7" thickBot="1" x14ac:dyDescent="0.55000000000000004">
      <c r="B115" s="9" t="s">
        <v>25</v>
      </c>
      <c r="C115" s="22">
        <v>0.312</v>
      </c>
      <c r="D115" s="22">
        <v>0.20800000000000002</v>
      </c>
      <c r="E115" s="21">
        <v>86.424000000000007</v>
      </c>
      <c r="F115" s="21">
        <v>57.616000000000007</v>
      </c>
      <c r="G115" s="29">
        <v>63.119117647058843</v>
      </c>
      <c r="H115" s="34">
        <v>63.119117647058843</v>
      </c>
      <c r="I115" s="40">
        <v>23.304882352941164</v>
      </c>
      <c r="J115" s="41">
        <v>0</v>
      </c>
      <c r="K115" s="40">
        <v>2.4531455108359119</v>
      </c>
      <c r="L115" s="44">
        <v>0</v>
      </c>
      <c r="M115" s="40">
        <v>7.3104956415817837E-2</v>
      </c>
      <c r="N115" s="41">
        <v>0</v>
      </c>
      <c r="O115" s="40">
        <v>0.69449708595026949</v>
      </c>
      <c r="P115" s="51">
        <v>0</v>
      </c>
    </row>
    <row r="116" spans="2:16" ht="14.7" thickBot="1" x14ac:dyDescent="0.55000000000000004">
      <c r="B116" s="18" t="s">
        <v>28</v>
      </c>
      <c r="C116" s="23">
        <v>0.52499999999999991</v>
      </c>
      <c r="D116" s="23">
        <v>0.17499999999999999</v>
      </c>
      <c r="E116" s="26">
        <v>145.42499999999998</v>
      </c>
      <c r="F116" s="26">
        <v>48.474999999999994</v>
      </c>
      <c r="G116" s="29">
        <v>96.977117647058805</v>
      </c>
      <c r="H116" s="34">
        <v>96.977117647058805</v>
      </c>
      <c r="I116" s="40">
        <v>48.447882352941178</v>
      </c>
      <c r="J116" s="41">
        <v>0</v>
      </c>
      <c r="K116" s="40">
        <v>5.0997770897832817</v>
      </c>
      <c r="L116" s="44">
        <v>0</v>
      </c>
      <c r="M116" s="40">
        <v>0.15293904370427688</v>
      </c>
      <c r="N116" s="41">
        <v>0</v>
      </c>
      <c r="O116" s="40">
        <v>1.4529209151906304</v>
      </c>
      <c r="P116" s="51">
        <v>0</v>
      </c>
    </row>
    <row r="117" spans="2:16" x14ac:dyDescent="0.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</row>
    <row r="118" spans="2:16" x14ac:dyDescent="0.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</row>
    <row r="132" spans="2:16" x14ac:dyDescent="0.5"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</row>
    <row r="133" spans="2:16" ht="14.7" thickBot="1" x14ac:dyDescent="0.55000000000000004"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</row>
    <row r="134" spans="2:16" ht="14.7" thickBot="1" x14ac:dyDescent="0.55000000000000004">
      <c r="B134" s="17"/>
      <c r="C134" s="21"/>
      <c r="D134" s="21"/>
      <c r="E134" s="21"/>
      <c r="F134" s="21"/>
      <c r="G134" s="29"/>
      <c r="H134" s="34"/>
      <c r="I134" s="40"/>
      <c r="J134" s="41"/>
      <c r="K134" s="40"/>
      <c r="L134" s="44"/>
      <c r="M134" s="40"/>
      <c r="N134" s="41"/>
      <c r="O134" s="40"/>
      <c r="P134" s="51"/>
    </row>
    <row r="135" spans="2:16" ht="14.7" thickBot="1" x14ac:dyDescent="0.55000000000000004">
      <c r="B135" s="9"/>
      <c r="C135" s="22"/>
      <c r="D135" s="22"/>
      <c r="E135" s="21"/>
      <c r="F135" s="21"/>
      <c r="G135" s="29"/>
      <c r="H135" s="34"/>
      <c r="I135" s="40"/>
      <c r="J135" s="41"/>
      <c r="K135" s="40"/>
      <c r="L135" s="44"/>
      <c r="M135" s="40"/>
      <c r="N135" s="41"/>
      <c r="O135" s="40"/>
      <c r="P135" s="51"/>
    </row>
    <row r="136" spans="2:16" ht="14.7" thickBot="1" x14ac:dyDescent="0.55000000000000004">
      <c r="B136" s="18"/>
      <c r="C136" s="23"/>
      <c r="D136" s="23"/>
      <c r="E136" s="26"/>
      <c r="F136" s="26"/>
      <c r="G136" s="29"/>
      <c r="H136" s="34"/>
      <c r="I136" s="40"/>
      <c r="J136" s="41"/>
      <c r="K136" s="40"/>
      <c r="L136" s="44"/>
      <c r="M136" s="40"/>
      <c r="N136" s="41"/>
      <c r="O136" s="40"/>
      <c r="P136" s="51"/>
    </row>
    <row r="137" spans="2:16" x14ac:dyDescent="0.5"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</row>
    <row r="138" spans="2:16" ht="14.7" thickBot="1" x14ac:dyDescent="0.55000000000000004"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</row>
    <row r="139" spans="2:16" ht="14.7" thickBot="1" x14ac:dyDescent="0.55000000000000004">
      <c r="B139" s="17"/>
      <c r="C139" s="21"/>
      <c r="D139" s="21"/>
      <c r="E139" s="21"/>
      <c r="F139" s="21"/>
      <c r="G139" s="29"/>
      <c r="H139" s="34"/>
      <c r="I139" s="40"/>
      <c r="J139" s="41"/>
      <c r="K139" s="40"/>
      <c r="L139" s="44"/>
      <c r="M139" s="40"/>
      <c r="N139" s="41"/>
      <c r="O139" s="40"/>
      <c r="P139" s="51"/>
    </row>
    <row r="140" spans="2:16" ht="14.7" thickBot="1" x14ac:dyDescent="0.55000000000000004">
      <c r="B140" s="9"/>
      <c r="C140" s="22"/>
      <c r="D140" s="22"/>
      <c r="E140" s="21"/>
      <c r="F140" s="21"/>
      <c r="G140" s="29"/>
      <c r="H140" s="34"/>
      <c r="I140" s="40"/>
      <c r="J140" s="41"/>
      <c r="K140" s="40"/>
      <c r="L140" s="44"/>
      <c r="M140" s="40"/>
      <c r="N140" s="41"/>
      <c r="O140" s="40"/>
      <c r="P140" s="51"/>
    </row>
    <row r="141" spans="2:16" ht="14.7" thickBot="1" x14ac:dyDescent="0.55000000000000004">
      <c r="B141" s="18"/>
      <c r="C141" s="23"/>
      <c r="D141" s="23"/>
      <c r="E141" s="26"/>
      <c r="F141" s="26"/>
      <c r="G141" s="29"/>
      <c r="H141" s="34"/>
      <c r="I141" s="40"/>
      <c r="J141" s="41"/>
      <c r="K141" s="40"/>
      <c r="L141" s="44"/>
      <c r="M141" s="40"/>
      <c r="N141" s="41"/>
      <c r="O141" s="40"/>
      <c r="P141" s="51"/>
    </row>
    <row r="142" spans="2:16" x14ac:dyDescent="0.5"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</row>
    <row r="143" spans="2:16" x14ac:dyDescent="0.5"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</row>
    <row r="172" spans="2:16" x14ac:dyDescent="0.5"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</row>
    <row r="173" spans="2:16" ht="14.7" thickBot="1" x14ac:dyDescent="0.55000000000000004"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</row>
    <row r="174" spans="2:16" ht="14.7" thickBot="1" x14ac:dyDescent="0.55000000000000004">
      <c r="B174" s="17"/>
      <c r="C174" s="21"/>
      <c r="D174" s="21"/>
      <c r="E174" s="21"/>
      <c r="F174" s="21"/>
      <c r="G174" s="29"/>
      <c r="H174" s="34"/>
      <c r="I174" s="40"/>
      <c r="J174" s="41"/>
      <c r="K174" s="40"/>
      <c r="L174" s="44"/>
      <c r="M174" s="40"/>
      <c r="N174" s="41"/>
      <c r="O174" s="40"/>
      <c r="P174" s="51"/>
    </row>
    <row r="175" spans="2:16" ht="14.7" thickBot="1" x14ac:dyDescent="0.55000000000000004">
      <c r="B175" s="9"/>
      <c r="C175" s="22"/>
      <c r="D175" s="22"/>
      <c r="E175" s="21"/>
      <c r="F175" s="21"/>
      <c r="G175" s="29"/>
      <c r="H175" s="34"/>
      <c r="I175" s="40"/>
      <c r="J175" s="41"/>
      <c r="K175" s="40"/>
      <c r="L175" s="44"/>
      <c r="M175" s="40"/>
      <c r="N175" s="41"/>
      <c r="O175" s="40"/>
      <c r="P175" s="51"/>
    </row>
    <row r="176" spans="2:16" ht="14.7" thickBot="1" x14ac:dyDescent="0.55000000000000004">
      <c r="B176" s="18"/>
      <c r="C176" s="23"/>
      <c r="D176" s="23"/>
      <c r="E176" s="26"/>
      <c r="F176" s="26"/>
      <c r="G176" s="29"/>
      <c r="H176" s="34"/>
      <c r="I176" s="40"/>
      <c r="J176" s="41"/>
      <c r="K176" s="40"/>
      <c r="L176" s="44"/>
      <c r="M176" s="40"/>
      <c r="N176" s="41"/>
      <c r="O176" s="40"/>
      <c r="P176" s="51"/>
    </row>
    <row r="177" spans="2:16" x14ac:dyDescent="0.5"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</row>
    <row r="178" spans="2:16" ht="14.7" thickBot="1" x14ac:dyDescent="0.55000000000000004"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</row>
    <row r="179" spans="2:16" ht="14.7" thickBot="1" x14ac:dyDescent="0.55000000000000004">
      <c r="B179" s="18"/>
      <c r="C179" s="21"/>
      <c r="D179" s="21"/>
      <c r="E179" s="21"/>
      <c r="F179" s="21"/>
      <c r="G179" s="29"/>
      <c r="H179" s="34"/>
      <c r="I179" s="40"/>
      <c r="J179" s="41"/>
      <c r="K179" s="40"/>
      <c r="L179" s="44"/>
      <c r="M179" s="40"/>
      <c r="N179" s="41"/>
      <c r="O179" s="40"/>
      <c r="P179" s="51"/>
    </row>
    <row r="180" spans="2:16" ht="14.7" thickBot="1" x14ac:dyDescent="0.55000000000000004">
      <c r="B180" s="9"/>
      <c r="C180" s="22"/>
      <c r="D180" s="22"/>
      <c r="E180" s="21"/>
      <c r="F180" s="21"/>
      <c r="G180" s="29"/>
      <c r="H180" s="34"/>
      <c r="I180" s="40"/>
      <c r="J180" s="41"/>
      <c r="K180" s="40"/>
      <c r="L180" s="44"/>
      <c r="M180" s="40"/>
      <c r="N180" s="41"/>
      <c r="O180" s="40"/>
      <c r="P180" s="51"/>
    </row>
    <row r="181" spans="2:16" ht="14.7" thickBot="1" x14ac:dyDescent="0.55000000000000004">
      <c r="B181" s="18"/>
      <c r="C181" s="25"/>
      <c r="D181" s="25"/>
      <c r="E181" s="27"/>
      <c r="F181" s="27"/>
      <c r="G181" s="29"/>
      <c r="H181" s="34"/>
      <c r="I181" s="42"/>
      <c r="J181" s="43"/>
      <c r="K181" s="42"/>
      <c r="L181" s="45"/>
      <c r="M181" s="42"/>
      <c r="N181" s="43"/>
      <c r="O181" s="40"/>
      <c r="P181" s="52"/>
    </row>
    <row r="182" spans="2:16" x14ac:dyDescent="0.5"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</row>
    <row r="183" spans="2:16" x14ac:dyDescent="0.5"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</row>
    <row r="208" spans="3:16" ht="14.7" thickBot="1" x14ac:dyDescent="0.55000000000000004"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</row>
    <row r="209" spans="2:17" ht="14.7" thickBot="1" x14ac:dyDescent="0.55000000000000004">
      <c r="B209" s="18"/>
      <c r="C209" s="21"/>
      <c r="D209" s="21"/>
      <c r="E209" s="21"/>
      <c r="F209" s="21"/>
      <c r="G209" s="29"/>
      <c r="H209" s="34"/>
      <c r="I209" s="40"/>
      <c r="J209" s="41"/>
      <c r="K209" s="40"/>
      <c r="L209" s="44"/>
      <c r="M209" s="40"/>
      <c r="N209" s="41"/>
      <c r="O209" s="40"/>
      <c r="P209" s="51"/>
      <c r="Q209" s="53"/>
    </row>
    <row r="210" spans="2:17" ht="14.7" thickBot="1" x14ac:dyDescent="0.55000000000000004">
      <c r="B210" s="9"/>
      <c r="C210" s="22"/>
      <c r="D210" s="22"/>
      <c r="E210" s="21"/>
      <c r="F210" s="21"/>
      <c r="G210" s="29"/>
      <c r="H210" s="34"/>
      <c r="I210" s="40"/>
      <c r="J210" s="41"/>
      <c r="K210" s="40"/>
      <c r="L210" s="44"/>
      <c r="M210" s="40"/>
      <c r="N210" s="41"/>
      <c r="O210" s="40"/>
      <c r="P210" s="51"/>
      <c r="Q210" s="53"/>
    </row>
    <row r="211" spans="2:17" ht="14.7" thickBot="1" x14ac:dyDescent="0.55000000000000004">
      <c r="B211" s="18"/>
      <c r="C211" s="25"/>
      <c r="D211" s="25"/>
      <c r="E211" s="27"/>
      <c r="F211" s="27"/>
      <c r="G211" s="29"/>
      <c r="H211" s="34"/>
      <c r="I211" s="42"/>
      <c r="J211" s="43"/>
      <c r="K211" s="42"/>
      <c r="L211" s="45"/>
      <c r="M211" s="42"/>
      <c r="N211" s="43"/>
      <c r="O211" s="40"/>
      <c r="P211" s="52"/>
      <c r="Q211" s="53"/>
    </row>
    <row r="212" spans="2:17" x14ac:dyDescent="0.5"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</row>
    <row r="213" spans="2:17" x14ac:dyDescent="0.5"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</row>
    <row r="222" spans="2:17" x14ac:dyDescent="0.5"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</row>
    <row r="223" spans="2:17" ht="14.7" thickBot="1" x14ac:dyDescent="0.55000000000000004"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</row>
    <row r="224" spans="2:17" ht="14.7" thickBot="1" x14ac:dyDescent="0.55000000000000004">
      <c r="B224" s="18"/>
      <c r="C224" s="21"/>
      <c r="D224" s="21"/>
      <c r="E224" s="21"/>
      <c r="F224" s="21"/>
      <c r="G224" s="29"/>
      <c r="H224" s="34"/>
      <c r="I224" s="40"/>
      <c r="J224" s="41"/>
      <c r="K224" s="40"/>
      <c r="L224" s="44"/>
      <c r="M224" s="40"/>
      <c r="N224" s="41"/>
      <c r="O224" s="40"/>
      <c r="P224" s="51"/>
    </row>
    <row r="225" spans="2:16" ht="14.7" thickBot="1" x14ac:dyDescent="0.55000000000000004">
      <c r="B225" s="9"/>
      <c r="C225" s="22"/>
      <c r="D225" s="22"/>
      <c r="E225" s="21"/>
      <c r="F225" s="21"/>
      <c r="G225" s="29"/>
      <c r="H225" s="34"/>
      <c r="I225" s="40"/>
      <c r="J225" s="41"/>
      <c r="K225" s="40"/>
      <c r="L225" s="44"/>
      <c r="M225" s="40"/>
      <c r="N225" s="41"/>
      <c r="O225" s="40"/>
      <c r="P225" s="51"/>
    </row>
    <row r="226" spans="2:16" ht="14.7" thickBot="1" x14ac:dyDescent="0.55000000000000004">
      <c r="B226" s="18"/>
      <c r="C226" s="25"/>
      <c r="D226" s="25"/>
      <c r="E226" s="27"/>
      <c r="F226" s="27"/>
      <c r="G226" s="29"/>
      <c r="H226" s="34"/>
      <c r="I226" s="42"/>
      <c r="J226" s="43"/>
      <c r="K226" s="42"/>
      <c r="L226" s="45"/>
      <c r="M226" s="42"/>
      <c r="N226" s="43"/>
      <c r="O226" s="40"/>
      <c r="P226" s="52"/>
    </row>
  </sheetData>
  <conditionalFormatting sqref="M4:P141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D39A9-26C2-4912-A158-F8D61329A0C3}">
  <dimension ref="A1:R239"/>
  <sheetViews>
    <sheetView topLeftCell="A84" zoomScale="70" zoomScaleNormal="70" workbookViewId="0">
      <selection activeCell="N99" sqref="N99"/>
    </sheetView>
  </sheetViews>
  <sheetFormatPr defaultRowHeight="14.35" x14ac:dyDescent="0.5"/>
  <sheetData>
    <row r="1" spans="1:16" ht="14.7" thickBot="1" x14ac:dyDescent="0.55000000000000004">
      <c r="C1" t="s">
        <v>4</v>
      </c>
    </row>
    <row r="2" spans="1:16" ht="14.7" thickBot="1" x14ac:dyDescent="0.55000000000000004">
      <c r="A2" s="12" t="s">
        <v>38</v>
      </c>
      <c r="B2" s="13"/>
      <c r="C2" s="19" t="s">
        <v>37</v>
      </c>
      <c r="D2" s="19" t="s">
        <v>36</v>
      </c>
      <c r="E2" s="19" t="s">
        <v>37</v>
      </c>
      <c r="F2" s="19" t="s">
        <v>36</v>
      </c>
      <c r="G2" s="19" t="s">
        <v>37</v>
      </c>
      <c r="H2" s="32" t="s">
        <v>36</v>
      </c>
      <c r="I2" s="36" t="s">
        <v>37</v>
      </c>
      <c r="J2" s="37" t="s">
        <v>36</v>
      </c>
      <c r="K2" s="36" t="s">
        <v>37</v>
      </c>
      <c r="L2" s="46" t="s">
        <v>36</v>
      </c>
      <c r="M2" s="36" t="s">
        <v>37</v>
      </c>
      <c r="N2" s="37" t="s">
        <v>36</v>
      </c>
      <c r="O2" s="36" t="s">
        <v>37</v>
      </c>
      <c r="P2" s="37" t="s">
        <v>36</v>
      </c>
    </row>
    <row r="3" spans="1:16" ht="14.7" thickBot="1" x14ac:dyDescent="0.55000000000000004">
      <c r="B3" t="s">
        <v>45</v>
      </c>
      <c r="C3" s="20" t="s">
        <v>39</v>
      </c>
      <c r="D3" s="20" t="s">
        <v>39</v>
      </c>
      <c r="E3" s="20" t="s">
        <v>11</v>
      </c>
      <c r="F3" s="20" t="s">
        <v>11</v>
      </c>
      <c r="G3" s="20" t="s">
        <v>40</v>
      </c>
      <c r="H3" s="33" t="s">
        <v>40</v>
      </c>
      <c r="I3" s="38" t="s">
        <v>41</v>
      </c>
      <c r="J3" s="39" t="s">
        <v>41</v>
      </c>
      <c r="K3" s="38" t="s">
        <v>42</v>
      </c>
      <c r="L3" s="33" t="s">
        <v>42</v>
      </c>
      <c r="M3" s="48" t="s">
        <v>44</v>
      </c>
      <c r="N3" s="49" t="s">
        <v>44</v>
      </c>
      <c r="O3" s="48" t="s">
        <v>43</v>
      </c>
      <c r="P3" s="49" t="s">
        <v>43</v>
      </c>
    </row>
    <row r="4" spans="1:16" ht="14.7" thickBot="1" x14ac:dyDescent="0.55000000000000004">
      <c r="B4" s="17" t="s">
        <v>27</v>
      </c>
      <c r="C4" s="21">
        <v>0.26</v>
      </c>
      <c r="D4" s="21">
        <v>0</v>
      </c>
      <c r="E4" s="21">
        <v>41.86</v>
      </c>
      <c r="F4" s="21">
        <v>0</v>
      </c>
      <c r="G4" s="29">
        <v>51.040588235294109</v>
      </c>
      <c r="H4" s="34">
        <v>51.040588235294109</v>
      </c>
      <c r="I4" s="40">
        <v>0</v>
      </c>
      <c r="J4" s="41">
        <v>0</v>
      </c>
      <c r="K4" s="40">
        <v>0</v>
      </c>
      <c r="L4" s="44">
        <v>0</v>
      </c>
      <c r="M4" s="40">
        <v>0</v>
      </c>
      <c r="N4" s="41">
        <v>0</v>
      </c>
      <c r="O4" s="40">
        <v>0</v>
      </c>
      <c r="P4" s="51">
        <v>0</v>
      </c>
    </row>
    <row r="5" spans="1:16" ht="14.7" thickBot="1" x14ac:dyDescent="0.55000000000000004">
      <c r="B5" s="9" t="s">
        <v>25</v>
      </c>
      <c r="C5" s="22">
        <v>0.312</v>
      </c>
      <c r="D5" s="22">
        <v>0.20800000000000002</v>
      </c>
      <c r="E5" s="21">
        <v>50.231999999999999</v>
      </c>
      <c r="F5" s="21">
        <v>33.488</v>
      </c>
      <c r="G5" s="29">
        <v>33.22058823529413</v>
      </c>
      <c r="H5" s="34">
        <v>33.22058823529413</v>
      </c>
      <c r="I5" s="40">
        <v>17.011411764705869</v>
      </c>
      <c r="J5" s="41">
        <v>0.26741176470586936</v>
      </c>
      <c r="K5" s="40">
        <v>3.4022823529411736</v>
      </c>
      <c r="L5" s="44">
        <v>5.3482352941173872E-2</v>
      </c>
      <c r="M5" s="40">
        <v>0.10161826975806178</v>
      </c>
      <c r="N5" s="41">
        <v>1.5848593116452923E-3</v>
      </c>
      <c r="O5" s="40">
        <v>0.50809134879030893</v>
      </c>
      <c r="P5" s="51">
        <v>7.9242965582264624E-3</v>
      </c>
    </row>
    <row r="6" spans="1:16" ht="14.7" thickBot="1" x14ac:dyDescent="0.55000000000000004">
      <c r="B6" s="18" t="s">
        <v>28</v>
      </c>
      <c r="C6" s="23">
        <v>0.52499999999999991</v>
      </c>
      <c r="D6" s="23">
        <v>0.17499999999999999</v>
      </c>
      <c r="E6" s="26">
        <v>84.524999999999991</v>
      </c>
      <c r="F6" s="26">
        <v>28.174999999999997</v>
      </c>
      <c r="G6" s="29">
        <v>51.040588235294109</v>
      </c>
      <c r="H6" s="34">
        <v>51.040588235294109</v>
      </c>
      <c r="I6" s="40">
        <v>33.484411764705882</v>
      </c>
      <c r="J6" s="41">
        <v>0</v>
      </c>
      <c r="K6" s="40">
        <v>6.6968823529411763</v>
      </c>
      <c r="L6" s="44">
        <v>0</v>
      </c>
      <c r="M6" s="40">
        <v>0.20161424608289433</v>
      </c>
      <c r="N6" s="41">
        <v>0</v>
      </c>
      <c r="O6" s="40">
        <v>1.0080712304144717</v>
      </c>
      <c r="P6" s="51">
        <v>0</v>
      </c>
    </row>
    <row r="7" spans="1:16" x14ac:dyDescent="0.5"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ht="14.7" thickBot="1" x14ac:dyDescent="0.55000000000000004">
      <c r="B8" t="s">
        <v>47</v>
      </c>
    </row>
    <row r="9" spans="1:16" ht="14.7" thickBot="1" x14ac:dyDescent="0.55000000000000004">
      <c r="B9" s="17" t="s">
        <v>24</v>
      </c>
      <c r="C9" s="21">
        <v>0.48750000000000004</v>
      </c>
      <c r="D9" s="21">
        <v>0.16250000000000001</v>
      </c>
      <c r="E9" s="21">
        <v>50.7</v>
      </c>
      <c r="F9" s="21">
        <v>16.900000000000002</v>
      </c>
      <c r="G9" s="29">
        <v>81.664941176470577</v>
      </c>
      <c r="H9" s="34">
        <v>81.664941176470577</v>
      </c>
      <c r="I9" s="40">
        <v>0</v>
      </c>
      <c r="J9" s="41">
        <v>0</v>
      </c>
      <c r="K9" s="40">
        <v>0</v>
      </c>
      <c r="L9" s="44">
        <v>0</v>
      </c>
      <c r="M9" s="40">
        <v>0</v>
      </c>
      <c r="N9" s="41">
        <v>0</v>
      </c>
      <c r="O9" s="40">
        <v>0</v>
      </c>
      <c r="P9" s="51">
        <v>0</v>
      </c>
    </row>
    <row r="10" spans="1:16" ht="14.7" thickBot="1" x14ac:dyDescent="0.55000000000000004">
      <c r="B10" s="9" t="s">
        <v>25</v>
      </c>
      <c r="C10" s="22">
        <v>0.21</v>
      </c>
      <c r="D10" s="22">
        <v>0.13999999999999999</v>
      </c>
      <c r="E10" s="21">
        <v>21.84</v>
      </c>
      <c r="F10" s="21">
        <v>14.559999999999999</v>
      </c>
      <c r="G10" s="29">
        <v>33.22058823529413</v>
      </c>
      <c r="H10" s="34">
        <v>33.22058823529413</v>
      </c>
      <c r="I10" s="40">
        <v>0</v>
      </c>
      <c r="J10" s="41">
        <v>0</v>
      </c>
      <c r="K10" s="40">
        <v>0</v>
      </c>
      <c r="L10" s="44">
        <v>0</v>
      </c>
      <c r="M10" s="40">
        <v>0</v>
      </c>
      <c r="N10" s="41">
        <v>0</v>
      </c>
      <c r="O10" s="40">
        <v>0</v>
      </c>
      <c r="P10" s="51">
        <v>0</v>
      </c>
    </row>
    <row r="11" spans="1:16" ht="14.7" thickBot="1" x14ac:dyDescent="0.55000000000000004">
      <c r="B11" s="18" t="s">
        <v>24</v>
      </c>
      <c r="C11" s="23">
        <v>0.48750000000000004</v>
      </c>
      <c r="D11" s="23">
        <v>0.16250000000000001</v>
      </c>
      <c r="E11" s="26">
        <v>50.7</v>
      </c>
      <c r="F11" s="26">
        <v>16.900000000000002</v>
      </c>
      <c r="G11" s="29">
        <v>81.664941176470577</v>
      </c>
      <c r="H11" s="34">
        <v>81.664941176470577</v>
      </c>
      <c r="I11" s="40">
        <v>0</v>
      </c>
      <c r="J11" s="41">
        <v>0</v>
      </c>
      <c r="K11" s="40">
        <v>0</v>
      </c>
      <c r="L11" s="44">
        <v>0</v>
      </c>
      <c r="M11" s="40">
        <v>0</v>
      </c>
      <c r="N11" s="41">
        <v>0</v>
      </c>
      <c r="O11" s="40">
        <v>0</v>
      </c>
      <c r="P11" s="51">
        <v>0</v>
      </c>
    </row>
    <row r="12" spans="1:16" x14ac:dyDescent="0.5"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</row>
    <row r="13" spans="1:16" ht="14.7" thickBot="1" x14ac:dyDescent="0.55000000000000004">
      <c r="B13" t="s">
        <v>46</v>
      </c>
    </row>
    <row r="14" spans="1:16" ht="14.7" thickBot="1" x14ac:dyDescent="0.55000000000000004">
      <c r="B14" s="17" t="s">
        <v>27</v>
      </c>
      <c r="C14" s="21">
        <v>0.26</v>
      </c>
      <c r="D14" s="21">
        <v>0</v>
      </c>
      <c r="E14" s="21">
        <v>28.6</v>
      </c>
      <c r="F14" s="21">
        <v>0</v>
      </c>
      <c r="G14" s="29">
        <v>51.040588235294109</v>
      </c>
      <c r="H14" s="34">
        <v>51.040588235294109</v>
      </c>
      <c r="I14" s="40">
        <v>0</v>
      </c>
      <c r="J14" s="41">
        <v>0</v>
      </c>
      <c r="K14" s="40">
        <v>0</v>
      </c>
      <c r="L14" s="44">
        <v>0</v>
      </c>
      <c r="M14" s="40">
        <v>0</v>
      </c>
      <c r="N14" s="41">
        <v>0</v>
      </c>
      <c r="O14" s="40">
        <v>0</v>
      </c>
      <c r="P14" s="51">
        <v>0</v>
      </c>
    </row>
    <row r="15" spans="1:16" ht="14.7" thickBot="1" x14ac:dyDescent="0.55000000000000004">
      <c r="B15" s="9" t="s">
        <v>25</v>
      </c>
      <c r="C15" s="22">
        <v>0.312</v>
      </c>
      <c r="D15" s="22">
        <v>0.20800000000000002</v>
      </c>
      <c r="E15" s="21">
        <v>34.32</v>
      </c>
      <c r="F15" s="21">
        <v>22.880000000000003</v>
      </c>
      <c r="G15" s="29">
        <v>33.22058823529413</v>
      </c>
      <c r="H15" s="34">
        <v>33.22058823529413</v>
      </c>
      <c r="I15" s="40">
        <v>1.0994117647058701</v>
      </c>
      <c r="J15" s="41">
        <v>0</v>
      </c>
      <c r="K15" s="40">
        <v>0.21988235294117403</v>
      </c>
      <c r="L15" s="44">
        <v>0</v>
      </c>
      <c r="M15" s="40">
        <v>6.5183651569399089E-3</v>
      </c>
      <c r="N15" s="41">
        <v>0</v>
      </c>
      <c r="O15" s="40">
        <v>3.2591825784699546E-2</v>
      </c>
      <c r="P15" s="51">
        <v>0</v>
      </c>
    </row>
    <row r="16" spans="1:16" ht="14.7" thickBot="1" x14ac:dyDescent="0.55000000000000004">
      <c r="B16" s="18" t="s">
        <v>28</v>
      </c>
      <c r="C16" s="23">
        <v>0.52499999999999991</v>
      </c>
      <c r="D16" s="23">
        <v>0.17499999999999999</v>
      </c>
      <c r="E16" s="26">
        <v>57.749999999999993</v>
      </c>
      <c r="F16" s="26">
        <v>19.25</v>
      </c>
      <c r="G16" s="29">
        <v>51.040588235294109</v>
      </c>
      <c r="H16" s="34">
        <v>51.040588235294109</v>
      </c>
      <c r="I16" s="40">
        <v>6.7094117647058837</v>
      </c>
      <c r="J16" s="41">
        <v>0</v>
      </c>
      <c r="K16" s="40">
        <v>1.3418823529411767</v>
      </c>
      <c r="L16" s="44">
        <v>0</v>
      </c>
      <c r="M16" s="40">
        <v>3.9884242046822303E-2</v>
      </c>
      <c r="N16" s="41">
        <v>0</v>
      </c>
      <c r="O16" s="40">
        <v>0.19942121023411152</v>
      </c>
      <c r="P16" s="51">
        <v>0</v>
      </c>
    </row>
    <row r="17" spans="2:16" x14ac:dyDescent="0.5"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7" thickBot="1" x14ac:dyDescent="0.55000000000000004">
      <c r="B18" t="s">
        <v>48</v>
      </c>
    </row>
    <row r="19" spans="2:16" ht="14.7" thickBot="1" x14ac:dyDescent="0.55000000000000004">
      <c r="B19" s="17" t="s">
        <v>24</v>
      </c>
      <c r="C19" s="21">
        <v>0.48750000000000004</v>
      </c>
      <c r="D19" s="21">
        <v>0.16250000000000001</v>
      </c>
      <c r="E19" s="21">
        <v>92.137500000000003</v>
      </c>
      <c r="F19" s="21">
        <v>30.712500000000002</v>
      </c>
      <c r="G19" s="29">
        <v>110.55391411764704</v>
      </c>
      <c r="H19" s="34">
        <v>110.55391411764704</v>
      </c>
      <c r="I19" s="40">
        <v>0</v>
      </c>
      <c r="J19" s="41">
        <v>0</v>
      </c>
      <c r="K19" s="40">
        <v>0</v>
      </c>
      <c r="L19" s="44">
        <v>0</v>
      </c>
      <c r="M19" s="40">
        <v>0</v>
      </c>
      <c r="N19" s="41">
        <v>0</v>
      </c>
      <c r="O19" s="40">
        <v>0</v>
      </c>
      <c r="P19" s="51">
        <v>0</v>
      </c>
    </row>
    <row r="20" spans="2:16" ht="14.7" thickBot="1" x14ac:dyDescent="0.55000000000000004">
      <c r="B20" s="9" t="s">
        <v>25</v>
      </c>
      <c r="C20" s="22">
        <v>0.21</v>
      </c>
      <c r="D20" s="22">
        <v>0.13999999999999999</v>
      </c>
      <c r="E20" s="21">
        <v>39.69</v>
      </c>
      <c r="F20" s="21">
        <v>26.459999999999997</v>
      </c>
      <c r="G20" s="29">
        <v>33.22058823529413</v>
      </c>
      <c r="H20" s="34">
        <v>33.22058823529413</v>
      </c>
      <c r="I20" s="40">
        <v>6.4694117647058675</v>
      </c>
      <c r="J20" s="41">
        <v>0</v>
      </c>
      <c r="K20" s="40">
        <v>1.2938823529411736</v>
      </c>
      <c r="L20" s="44">
        <v>0</v>
      </c>
      <c r="M20" s="40">
        <v>3.8453227506325578E-2</v>
      </c>
      <c r="N20" s="41">
        <v>0</v>
      </c>
      <c r="O20" s="40">
        <v>0.19226613753162788</v>
      </c>
      <c r="P20" s="51">
        <v>0</v>
      </c>
    </row>
    <row r="21" spans="2:16" ht="14.7" thickBot="1" x14ac:dyDescent="0.55000000000000004">
      <c r="B21" s="18" t="s">
        <v>24</v>
      </c>
      <c r="C21" s="23">
        <v>0.48750000000000004</v>
      </c>
      <c r="D21" s="23">
        <v>0.16250000000000001</v>
      </c>
      <c r="E21" s="26">
        <v>92.137500000000003</v>
      </c>
      <c r="F21" s="26">
        <v>30.712500000000002</v>
      </c>
      <c r="G21" s="29">
        <v>110.55391411764704</v>
      </c>
      <c r="H21" s="34">
        <v>110.55391411764704</v>
      </c>
      <c r="I21" s="40">
        <v>0</v>
      </c>
      <c r="J21" s="41">
        <v>0</v>
      </c>
      <c r="K21" s="40">
        <v>0</v>
      </c>
      <c r="L21" s="44">
        <v>0</v>
      </c>
      <c r="M21" s="40">
        <v>0</v>
      </c>
      <c r="N21" s="41">
        <v>0</v>
      </c>
      <c r="O21" s="40">
        <v>0</v>
      </c>
      <c r="P21" s="51">
        <v>0</v>
      </c>
    </row>
    <row r="22" spans="2:16" x14ac:dyDescent="0.5"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2:16" ht="14.7" thickBot="1" x14ac:dyDescent="0.55000000000000004">
      <c r="B23" t="s">
        <v>49</v>
      </c>
    </row>
    <row r="24" spans="2:16" ht="14.7" thickBot="1" x14ac:dyDescent="0.55000000000000004">
      <c r="B24" s="17" t="s">
        <v>24</v>
      </c>
      <c r="C24" s="21">
        <v>0.48750000000000004</v>
      </c>
      <c r="D24" s="21">
        <v>0.16250000000000001</v>
      </c>
      <c r="E24" s="21">
        <v>167.21250000000001</v>
      </c>
      <c r="F24" s="21">
        <v>55.737500000000004</v>
      </c>
      <c r="G24" s="29">
        <v>111.01327941176469</v>
      </c>
      <c r="H24" s="34">
        <v>111.01327941176469</v>
      </c>
      <c r="I24" s="40">
        <v>56.19922058823532</v>
      </c>
      <c r="J24" s="41">
        <v>0</v>
      </c>
      <c r="K24" s="40">
        <v>6.2443578431372577</v>
      </c>
      <c r="L24" s="44">
        <v>0</v>
      </c>
      <c r="M24" s="40">
        <v>0.18778371394935259</v>
      </c>
      <c r="N24" s="41">
        <v>0</v>
      </c>
      <c r="O24" s="40">
        <v>1.6900534255441733</v>
      </c>
      <c r="P24" s="51">
        <v>0</v>
      </c>
    </row>
    <row r="25" spans="2:16" ht="14.7" thickBot="1" x14ac:dyDescent="0.55000000000000004">
      <c r="B25" s="9" t="s">
        <v>25</v>
      </c>
      <c r="C25" s="22">
        <v>0.21</v>
      </c>
      <c r="D25" s="22">
        <v>0.13999999999999999</v>
      </c>
      <c r="E25" s="21">
        <v>72.03</v>
      </c>
      <c r="F25" s="21">
        <v>48.019999999999996</v>
      </c>
      <c r="G25" s="29">
        <v>59.797058823529433</v>
      </c>
      <c r="H25" s="34">
        <v>59.797058823529433</v>
      </c>
      <c r="I25" s="40">
        <v>12.232941176470568</v>
      </c>
      <c r="J25" s="41">
        <v>0</v>
      </c>
      <c r="K25" s="40">
        <v>1.3592156862745075</v>
      </c>
      <c r="L25" s="44">
        <v>0</v>
      </c>
      <c r="M25" s="40">
        <v>4.0401076743806816E-2</v>
      </c>
      <c r="N25" s="41">
        <v>0</v>
      </c>
      <c r="O25" s="40">
        <v>0.36360969069426136</v>
      </c>
      <c r="P25" s="51">
        <v>0</v>
      </c>
    </row>
    <row r="26" spans="2:16" ht="14.7" thickBot="1" x14ac:dyDescent="0.55000000000000004">
      <c r="B26" s="18" t="s">
        <v>24</v>
      </c>
      <c r="C26" s="23">
        <v>0.48750000000000004</v>
      </c>
      <c r="D26" s="23">
        <v>0.16250000000000001</v>
      </c>
      <c r="E26" s="26">
        <v>167.21250000000001</v>
      </c>
      <c r="F26" s="26">
        <v>55.737500000000004</v>
      </c>
      <c r="G26" s="29">
        <v>111.01327941176469</v>
      </c>
      <c r="H26" s="34">
        <v>111.01327941176469</v>
      </c>
      <c r="I26" s="40">
        <v>56.19922058823532</v>
      </c>
      <c r="J26" s="41">
        <v>0</v>
      </c>
      <c r="K26" s="40">
        <v>6.2443578431372577</v>
      </c>
      <c r="L26" s="44">
        <v>0</v>
      </c>
      <c r="M26" s="40">
        <v>0.18778371394935259</v>
      </c>
      <c r="N26" s="41">
        <v>0</v>
      </c>
      <c r="O26" s="40">
        <v>1.6900534255441733</v>
      </c>
      <c r="P26" s="51">
        <v>0</v>
      </c>
    </row>
    <row r="27" spans="2:16" x14ac:dyDescent="0.5"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2:16" ht="14.7" thickBot="1" x14ac:dyDescent="0.55000000000000004">
      <c r="B28" t="s">
        <v>50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2:16" ht="14.7" thickBot="1" x14ac:dyDescent="0.55000000000000004">
      <c r="B29" s="17" t="s">
        <v>24</v>
      </c>
      <c r="C29" s="21">
        <v>0.48750000000000004</v>
      </c>
      <c r="D29" s="21">
        <v>0.16250000000000001</v>
      </c>
      <c r="E29" s="21">
        <v>152.10000000000002</v>
      </c>
      <c r="F29" s="21">
        <v>50.7</v>
      </c>
      <c r="G29" s="29">
        <v>105.90922058823529</v>
      </c>
      <c r="H29" s="34">
        <v>105.90922058823529</v>
      </c>
      <c r="I29" s="40">
        <v>46.190779411764737</v>
      </c>
      <c r="J29" s="41">
        <v>0</v>
      </c>
      <c r="K29" s="40">
        <v>5.1323088235294154</v>
      </c>
      <c r="L29" s="44">
        <v>0</v>
      </c>
      <c r="M29" s="40">
        <v>0.15392671817975007</v>
      </c>
      <c r="N29" s="41">
        <v>0</v>
      </c>
      <c r="O29" s="40">
        <v>1.3853404636177507</v>
      </c>
      <c r="P29" s="51">
        <v>0</v>
      </c>
    </row>
    <row r="30" spans="2:16" ht="14.7" thickBot="1" x14ac:dyDescent="0.55000000000000004">
      <c r="B30" s="9" t="s">
        <v>25</v>
      </c>
      <c r="C30" s="22">
        <v>0.21</v>
      </c>
      <c r="D30" s="22">
        <v>0.13999999999999999</v>
      </c>
      <c r="E30" s="21">
        <v>65.52</v>
      </c>
      <c r="F30" s="21">
        <v>43.679999999999993</v>
      </c>
      <c r="G30" s="29">
        <v>59.797058823529433</v>
      </c>
      <c r="H30" s="34">
        <v>59.797058823529433</v>
      </c>
      <c r="I30" s="40">
        <v>5.7229411764705631</v>
      </c>
      <c r="J30" s="41">
        <v>0</v>
      </c>
      <c r="K30" s="40">
        <v>0.63588235294117368</v>
      </c>
      <c r="L30" s="44">
        <v>0</v>
      </c>
      <c r="M30" s="40">
        <v>1.8868882899143857E-2</v>
      </c>
      <c r="N30" s="41">
        <v>0</v>
      </c>
      <c r="O30" s="40">
        <v>0.1698199460922947</v>
      </c>
      <c r="P30" s="51">
        <v>0</v>
      </c>
    </row>
    <row r="31" spans="2:16" ht="14.7" thickBot="1" x14ac:dyDescent="0.55000000000000004">
      <c r="B31" s="18" t="s">
        <v>24</v>
      </c>
      <c r="C31" s="23">
        <v>0.48750000000000004</v>
      </c>
      <c r="D31" s="23">
        <v>0.16250000000000001</v>
      </c>
      <c r="E31" s="26">
        <v>152.10000000000002</v>
      </c>
      <c r="F31" s="26">
        <v>50.7</v>
      </c>
      <c r="G31" s="29">
        <v>105.90922058823529</v>
      </c>
      <c r="H31" s="34">
        <v>105.90922058823529</v>
      </c>
      <c r="I31" s="40">
        <v>46.190779411764737</v>
      </c>
      <c r="J31" s="41">
        <v>0</v>
      </c>
      <c r="K31" s="40">
        <v>5.1323088235294154</v>
      </c>
      <c r="L31" s="44">
        <v>0</v>
      </c>
      <c r="M31" s="40">
        <v>0.15392671817975007</v>
      </c>
      <c r="N31" s="41">
        <v>0</v>
      </c>
      <c r="O31" s="40">
        <v>1.3853404636177507</v>
      </c>
      <c r="P31" s="51">
        <v>0</v>
      </c>
    </row>
    <row r="32" spans="2:16" x14ac:dyDescent="0.5"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</row>
    <row r="33" spans="2:18" ht="14.7" thickBot="1" x14ac:dyDescent="0.55000000000000004">
      <c r="B33" t="s">
        <v>51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2:18" ht="14.7" thickBot="1" x14ac:dyDescent="0.55000000000000004">
      <c r="B34" s="17" t="s">
        <v>24</v>
      </c>
      <c r="C34" s="21">
        <v>0.48750000000000004</v>
      </c>
      <c r="D34" s="21">
        <v>0.16250000000000001</v>
      </c>
      <c r="E34" s="21">
        <v>130.65</v>
      </c>
      <c r="F34" s="21">
        <v>43.550000000000004</v>
      </c>
      <c r="G34" s="29">
        <v>97.997929411764687</v>
      </c>
      <c r="H34" s="34">
        <v>97.997929411764687</v>
      </c>
      <c r="I34" s="40">
        <v>32.652070588235318</v>
      </c>
      <c r="J34" s="41">
        <v>0</v>
      </c>
      <c r="K34" s="40">
        <v>3.6280078431372575</v>
      </c>
      <c r="L34" s="44">
        <v>0</v>
      </c>
      <c r="M34" s="40">
        <v>0.10841845506984078</v>
      </c>
      <c r="N34" s="41">
        <v>0</v>
      </c>
      <c r="O34" s="40">
        <v>0.97576609562856709</v>
      </c>
      <c r="P34" s="51">
        <v>0</v>
      </c>
    </row>
    <row r="35" spans="2:18" ht="14.7" thickBot="1" x14ac:dyDescent="0.55000000000000004">
      <c r="B35" s="9" t="s">
        <v>25</v>
      </c>
      <c r="C35" s="22">
        <v>0.21</v>
      </c>
      <c r="D35" s="22">
        <v>0.13999999999999999</v>
      </c>
      <c r="E35" s="21">
        <v>56.28</v>
      </c>
      <c r="F35" s="21">
        <v>37.519999999999996</v>
      </c>
      <c r="G35" s="29">
        <v>59.797058823529433</v>
      </c>
      <c r="H35" s="34">
        <v>59.797058823529433</v>
      </c>
      <c r="I35" s="40">
        <v>0</v>
      </c>
      <c r="J35" s="41">
        <v>0</v>
      </c>
      <c r="K35" s="40">
        <v>0</v>
      </c>
      <c r="L35" s="44">
        <v>0</v>
      </c>
      <c r="M35" s="40">
        <v>0</v>
      </c>
      <c r="N35" s="41">
        <v>0</v>
      </c>
      <c r="O35" s="40">
        <v>0</v>
      </c>
      <c r="P35" s="51">
        <v>0</v>
      </c>
    </row>
    <row r="36" spans="2:18" ht="14.7" thickBot="1" x14ac:dyDescent="0.55000000000000004">
      <c r="B36" s="18" t="s">
        <v>24</v>
      </c>
      <c r="C36" s="23">
        <v>0.48750000000000004</v>
      </c>
      <c r="D36" s="23">
        <v>0.16250000000000001</v>
      </c>
      <c r="E36" s="26">
        <v>130.65</v>
      </c>
      <c r="F36" s="26">
        <v>43.550000000000004</v>
      </c>
      <c r="G36" s="29">
        <v>97.997929411764687</v>
      </c>
      <c r="H36" s="34">
        <v>97.997929411764687</v>
      </c>
      <c r="I36" s="40">
        <v>32.652070588235318</v>
      </c>
      <c r="J36" s="41">
        <v>0</v>
      </c>
      <c r="K36" s="40">
        <v>3.6280078431372575</v>
      </c>
      <c r="L36" s="44">
        <v>0</v>
      </c>
      <c r="M36" s="40">
        <v>0.10841845506984078</v>
      </c>
      <c r="N36" s="41">
        <v>0</v>
      </c>
      <c r="O36" s="40">
        <v>0.97576609562856709</v>
      </c>
      <c r="P36" s="51">
        <v>0</v>
      </c>
    </row>
    <row r="37" spans="2:18" x14ac:dyDescent="0.5"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</row>
    <row r="38" spans="2:18" ht="14.7" thickBot="1" x14ac:dyDescent="0.55000000000000004">
      <c r="B38" t="s">
        <v>52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</row>
    <row r="39" spans="2:18" ht="14.7" thickBot="1" x14ac:dyDescent="0.55000000000000004">
      <c r="B39" s="17" t="s">
        <v>27</v>
      </c>
      <c r="C39" s="21">
        <v>0.26</v>
      </c>
      <c r="D39" s="21">
        <v>0</v>
      </c>
      <c r="E39" s="21">
        <v>24.18</v>
      </c>
      <c r="F39" s="21">
        <v>0</v>
      </c>
      <c r="G39" s="29">
        <v>81.664941176470577</v>
      </c>
      <c r="H39" s="34">
        <v>81.664941176470577</v>
      </c>
      <c r="I39" s="40">
        <v>0</v>
      </c>
      <c r="J39" s="41">
        <v>0</v>
      </c>
      <c r="K39" s="40">
        <v>0</v>
      </c>
      <c r="L39" s="44">
        <v>0</v>
      </c>
      <c r="M39" s="40">
        <v>0</v>
      </c>
      <c r="N39" s="41">
        <v>0</v>
      </c>
      <c r="O39" s="40">
        <v>0</v>
      </c>
      <c r="P39" s="51">
        <v>0</v>
      </c>
    </row>
    <row r="40" spans="2:18" ht="14.7" thickBot="1" x14ac:dyDescent="0.55000000000000004">
      <c r="B40" s="9" t="s">
        <v>25</v>
      </c>
      <c r="C40" s="22">
        <v>0.312</v>
      </c>
      <c r="D40" s="22">
        <v>0.20800000000000002</v>
      </c>
      <c r="E40" s="21">
        <v>29.015999999999998</v>
      </c>
      <c r="F40" s="21">
        <v>19.344000000000001</v>
      </c>
      <c r="G40" s="29">
        <v>53.152941176470605</v>
      </c>
      <c r="H40" s="34">
        <v>53.152941176470605</v>
      </c>
      <c r="I40" s="40">
        <v>0</v>
      </c>
      <c r="J40" s="41">
        <v>0</v>
      </c>
      <c r="K40" s="40">
        <v>0</v>
      </c>
      <c r="L40" s="44">
        <v>0</v>
      </c>
      <c r="M40" s="40">
        <v>0</v>
      </c>
      <c r="N40" s="41">
        <v>0</v>
      </c>
      <c r="O40" s="40">
        <v>0</v>
      </c>
      <c r="P40" s="51">
        <v>0</v>
      </c>
    </row>
    <row r="41" spans="2:18" ht="14.7" thickBot="1" x14ac:dyDescent="0.55000000000000004">
      <c r="B41" s="18" t="s">
        <v>28</v>
      </c>
      <c r="C41" s="23">
        <v>0.52499999999999991</v>
      </c>
      <c r="D41" s="23">
        <v>0.17499999999999999</v>
      </c>
      <c r="E41" s="26">
        <v>48.824999999999989</v>
      </c>
      <c r="F41" s="26">
        <v>16.274999999999999</v>
      </c>
      <c r="G41" s="29">
        <v>81.664941176470577</v>
      </c>
      <c r="H41" s="34">
        <v>81.664941176470577</v>
      </c>
      <c r="I41" s="40">
        <v>0</v>
      </c>
      <c r="J41" s="41">
        <v>0</v>
      </c>
      <c r="K41" s="40">
        <v>0</v>
      </c>
      <c r="L41" s="44">
        <v>0</v>
      </c>
      <c r="M41" s="40">
        <v>0</v>
      </c>
      <c r="N41" s="41">
        <v>0</v>
      </c>
      <c r="O41" s="40">
        <v>0</v>
      </c>
      <c r="P41" s="51">
        <v>0</v>
      </c>
    </row>
    <row r="42" spans="2:18" x14ac:dyDescent="0.5"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</row>
    <row r="43" spans="2:18" ht="14.7" thickBot="1" x14ac:dyDescent="0.55000000000000004">
      <c r="B43" t="s">
        <v>53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2:18" ht="14.7" thickBot="1" x14ac:dyDescent="0.55000000000000004">
      <c r="B44" s="17" t="s">
        <v>27</v>
      </c>
      <c r="C44" s="21">
        <v>0.26</v>
      </c>
      <c r="D44" s="21">
        <v>0</v>
      </c>
      <c r="E44" s="21">
        <v>37.96</v>
      </c>
      <c r="F44" s="21">
        <v>0</v>
      </c>
      <c r="G44" s="29">
        <v>51.040588235294109</v>
      </c>
      <c r="H44" s="34">
        <v>51.040588235294109</v>
      </c>
      <c r="I44" s="40">
        <v>0</v>
      </c>
      <c r="J44" s="41">
        <v>0</v>
      </c>
      <c r="K44" s="40">
        <v>0</v>
      </c>
      <c r="L44" s="44">
        <v>0</v>
      </c>
      <c r="M44" s="40">
        <v>0</v>
      </c>
      <c r="N44" s="41">
        <v>0</v>
      </c>
      <c r="O44" s="40">
        <v>0</v>
      </c>
      <c r="P44" s="51">
        <v>0</v>
      </c>
    </row>
    <row r="45" spans="2:18" ht="14.7" thickBot="1" x14ac:dyDescent="0.55000000000000004">
      <c r="B45" s="9" t="s">
        <v>25</v>
      </c>
      <c r="C45" s="22">
        <v>0.312</v>
      </c>
      <c r="D45" s="22">
        <v>0.20800000000000002</v>
      </c>
      <c r="E45" s="21">
        <v>45.552</v>
      </c>
      <c r="F45" s="21">
        <v>30.368000000000002</v>
      </c>
      <c r="G45" s="29">
        <v>33.22058823529413</v>
      </c>
      <c r="H45" s="34">
        <v>33.22058823529413</v>
      </c>
      <c r="I45" s="40">
        <v>12.331411764705869</v>
      </c>
      <c r="J45" s="41">
        <v>0</v>
      </c>
      <c r="K45" s="40">
        <v>2.4662823529411737</v>
      </c>
      <c r="L45" s="44">
        <v>0</v>
      </c>
      <c r="M45" s="40">
        <v>7.34987238489484E-2</v>
      </c>
      <c r="N45" s="41">
        <v>0</v>
      </c>
      <c r="O45" s="40">
        <v>0.367493619244742</v>
      </c>
      <c r="P45" s="51">
        <v>0</v>
      </c>
      <c r="Q45" s="28"/>
      <c r="R45" s="28"/>
    </row>
    <row r="46" spans="2:18" ht="14.7" thickBot="1" x14ac:dyDescent="0.55000000000000004">
      <c r="B46" s="18" t="s">
        <v>28</v>
      </c>
      <c r="C46" s="23">
        <v>0.52499999999999991</v>
      </c>
      <c r="D46" s="23">
        <v>0.17499999999999999</v>
      </c>
      <c r="E46" s="26">
        <v>76.649999999999991</v>
      </c>
      <c r="F46" s="26">
        <v>25.549999999999997</v>
      </c>
      <c r="G46" s="29">
        <v>51.040588235294109</v>
      </c>
      <c r="H46" s="34">
        <v>51.040588235294109</v>
      </c>
      <c r="I46" s="40">
        <v>25.609411764705882</v>
      </c>
      <c r="J46" s="41">
        <v>0</v>
      </c>
      <c r="K46" s="40">
        <v>5.1218823529411761</v>
      </c>
      <c r="L46" s="44">
        <v>0</v>
      </c>
      <c r="M46" s="40">
        <v>0.15361014992094638</v>
      </c>
      <c r="N46" s="41">
        <v>0</v>
      </c>
      <c r="O46" s="40">
        <v>0.76805074960473185</v>
      </c>
      <c r="P46" s="51">
        <v>0</v>
      </c>
    </row>
    <row r="47" spans="2:18" x14ac:dyDescent="0.5"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spans="2:18" ht="14.7" thickBot="1" x14ac:dyDescent="0.55000000000000004">
      <c r="B48" t="s">
        <v>54</v>
      </c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</row>
    <row r="49" spans="2:16" ht="14.7" thickBot="1" x14ac:dyDescent="0.55000000000000004">
      <c r="B49" s="17" t="s">
        <v>27</v>
      </c>
      <c r="C49" s="21">
        <v>0.26</v>
      </c>
      <c r="D49" s="21">
        <v>0</v>
      </c>
      <c r="E49" s="21">
        <v>23.66</v>
      </c>
      <c r="F49" s="21">
        <v>0</v>
      </c>
      <c r="G49" s="29">
        <v>51.040588235294109</v>
      </c>
      <c r="H49" s="34">
        <v>51.040588235294109</v>
      </c>
      <c r="I49" s="40">
        <v>0</v>
      </c>
      <c r="J49" s="41">
        <v>0</v>
      </c>
      <c r="K49" s="40">
        <v>0</v>
      </c>
      <c r="L49" s="44">
        <v>0</v>
      </c>
      <c r="M49" s="40">
        <v>0</v>
      </c>
      <c r="N49" s="41">
        <v>0</v>
      </c>
      <c r="O49" s="40">
        <v>0</v>
      </c>
      <c r="P49" s="51">
        <v>0</v>
      </c>
    </row>
    <row r="50" spans="2:16" ht="14.7" thickBot="1" x14ac:dyDescent="0.55000000000000004">
      <c r="B50" s="9" t="s">
        <v>25</v>
      </c>
      <c r="C50" s="22">
        <v>0.312</v>
      </c>
      <c r="D50" s="22">
        <v>0.20800000000000002</v>
      </c>
      <c r="E50" s="21">
        <v>28.391999999999999</v>
      </c>
      <c r="F50" s="21">
        <v>18.928000000000001</v>
      </c>
      <c r="G50" s="29">
        <v>33.22058823529413</v>
      </c>
      <c r="H50" s="34">
        <v>33.22058823529413</v>
      </c>
      <c r="I50" s="40">
        <v>0</v>
      </c>
      <c r="J50" s="41">
        <v>0</v>
      </c>
      <c r="K50" s="40">
        <v>0</v>
      </c>
      <c r="L50" s="44">
        <v>0</v>
      </c>
      <c r="M50" s="40">
        <v>0</v>
      </c>
      <c r="N50" s="41">
        <v>0</v>
      </c>
      <c r="O50" s="40">
        <v>0</v>
      </c>
      <c r="P50" s="51">
        <v>0</v>
      </c>
    </row>
    <row r="51" spans="2:16" ht="14.7" thickBot="1" x14ac:dyDescent="0.55000000000000004">
      <c r="B51" s="18" t="s">
        <v>28</v>
      </c>
      <c r="C51" s="23">
        <v>0.52499999999999991</v>
      </c>
      <c r="D51" s="23">
        <v>0.17499999999999999</v>
      </c>
      <c r="E51" s="26">
        <v>47.774999999999991</v>
      </c>
      <c r="F51" s="26">
        <v>15.924999999999999</v>
      </c>
      <c r="G51" s="29">
        <v>51.040588235294109</v>
      </c>
      <c r="H51" s="34">
        <v>51.040588235294109</v>
      </c>
      <c r="I51" s="40">
        <v>0</v>
      </c>
      <c r="J51" s="41">
        <v>0</v>
      </c>
      <c r="K51" s="40">
        <v>0</v>
      </c>
      <c r="L51" s="44">
        <v>0</v>
      </c>
      <c r="M51" s="40">
        <v>0</v>
      </c>
      <c r="N51" s="41">
        <v>0</v>
      </c>
      <c r="O51" s="40">
        <v>0</v>
      </c>
      <c r="P51" s="51">
        <v>0</v>
      </c>
    </row>
    <row r="52" spans="2:16" x14ac:dyDescent="0.5"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</row>
    <row r="53" spans="2:16" ht="14.7" thickBot="1" x14ac:dyDescent="0.55000000000000004">
      <c r="B53" t="s">
        <v>55</v>
      </c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</row>
    <row r="54" spans="2:16" ht="14.7" thickBot="1" x14ac:dyDescent="0.55000000000000004">
      <c r="B54" s="17" t="s">
        <v>24</v>
      </c>
      <c r="C54" s="21">
        <v>0</v>
      </c>
      <c r="D54" s="21">
        <v>0</v>
      </c>
      <c r="E54" s="21">
        <v>0</v>
      </c>
      <c r="F54" s="21">
        <v>0</v>
      </c>
      <c r="G54" s="29">
        <v>51.040588235294109</v>
      </c>
      <c r="H54" s="34">
        <v>51.040588235294109</v>
      </c>
      <c r="I54" s="40">
        <v>0</v>
      </c>
      <c r="J54" s="41">
        <v>0</v>
      </c>
      <c r="K54" s="40">
        <v>0</v>
      </c>
      <c r="L54" s="44">
        <v>0</v>
      </c>
      <c r="M54" s="40">
        <v>0</v>
      </c>
      <c r="N54" s="41">
        <v>0</v>
      </c>
      <c r="O54" s="40">
        <v>0</v>
      </c>
      <c r="P54" s="51">
        <v>0</v>
      </c>
    </row>
    <row r="55" spans="2:16" ht="14.7" thickBot="1" x14ac:dyDescent="0.55000000000000004">
      <c r="B55" s="9" t="s">
        <v>25</v>
      </c>
      <c r="C55" s="22">
        <v>0.6</v>
      </c>
      <c r="D55" s="22">
        <v>0.4</v>
      </c>
      <c r="E55" s="21">
        <v>34.799999999999997</v>
      </c>
      <c r="F55" s="21">
        <v>23.200000000000003</v>
      </c>
      <c r="G55" s="29">
        <v>33.22058823529413</v>
      </c>
      <c r="H55" s="34">
        <v>33.22058823529413</v>
      </c>
      <c r="I55" s="40">
        <v>1.579411764705867</v>
      </c>
      <c r="J55" s="41">
        <v>0</v>
      </c>
      <c r="K55" s="40">
        <v>0.31588235294117339</v>
      </c>
      <c r="L55" s="44">
        <v>0</v>
      </c>
      <c r="M55" s="40">
        <v>9.366357803280722E-3</v>
      </c>
      <c r="N55" s="41">
        <v>0</v>
      </c>
      <c r="O55" s="40">
        <v>4.6831789016403613E-2</v>
      </c>
      <c r="P55" s="51">
        <v>0</v>
      </c>
    </row>
    <row r="56" spans="2:16" ht="14.7" thickBot="1" x14ac:dyDescent="0.55000000000000004">
      <c r="B56" s="18" t="s">
        <v>24</v>
      </c>
      <c r="C56" s="23">
        <v>0</v>
      </c>
      <c r="D56" s="23">
        <v>0</v>
      </c>
      <c r="E56" s="26">
        <v>0</v>
      </c>
      <c r="F56" s="26">
        <v>0</v>
      </c>
      <c r="G56" s="29">
        <v>51.040588235294109</v>
      </c>
      <c r="H56" s="34">
        <v>51.040588235294109</v>
      </c>
      <c r="I56" s="40">
        <v>0</v>
      </c>
      <c r="J56" s="41">
        <v>0</v>
      </c>
      <c r="K56" s="40">
        <v>0</v>
      </c>
      <c r="L56" s="44">
        <v>0</v>
      </c>
      <c r="M56" s="40">
        <v>0</v>
      </c>
      <c r="N56" s="41">
        <v>0</v>
      </c>
      <c r="O56" s="40">
        <v>0</v>
      </c>
      <c r="P56" s="51">
        <v>0</v>
      </c>
    </row>
    <row r="57" spans="2:16" x14ac:dyDescent="0.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</row>
    <row r="58" spans="2:16" ht="14.7" thickBot="1" x14ac:dyDescent="0.55000000000000004">
      <c r="B58" t="s">
        <v>56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</row>
    <row r="59" spans="2:16" ht="14.7" thickBot="1" x14ac:dyDescent="0.55000000000000004">
      <c r="B59" s="17" t="s">
        <v>27</v>
      </c>
      <c r="C59" s="21">
        <v>0.26</v>
      </c>
      <c r="D59" s="21">
        <v>0</v>
      </c>
      <c r="E59" s="21">
        <v>46.54</v>
      </c>
      <c r="F59" s="21">
        <v>0</v>
      </c>
      <c r="G59" s="29">
        <v>61.248705882352937</v>
      </c>
      <c r="H59" s="34">
        <v>61.248705882352937</v>
      </c>
      <c r="I59" s="40">
        <v>0</v>
      </c>
      <c r="J59" s="41">
        <v>0</v>
      </c>
      <c r="K59" s="40">
        <v>0</v>
      </c>
      <c r="L59" s="44">
        <v>0</v>
      </c>
      <c r="M59" s="40">
        <v>0</v>
      </c>
      <c r="N59" s="41">
        <v>0</v>
      </c>
      <c r="O59" s="40">
        <v>0</v>
      </c>
      <c r="P59" s="51">
        <v>0</v>
      </c>
    </row>
    <row r="60" spans="2:16" ht="14.7" thickBot="1" x14ac:dyDescent="0.55000000000000004">
      <c r="B60" s="9" t="s">
        <v>25</v>
      </c>
      <c r="C60" s="22">
        <v>0.312</v>
      </c>
      <c r="D60" s="22">
        <v>0.20800000000000002</v>
      </c>
      <c r="E60" s="21">
        <v>55.847999999999999</v>
      </c>
      <c r="F60" s="21">
        <v>37.232000000000006</v>
      </c>
      <c r="G60" s="29">
        <v>39.864705882352951</v>
      </c>
      <c r="H60" s="34">
        <v>39.864705882352951</v>
      </c>
      <c r="I60" s="40">
        <v>15.983294117647048</v>
      </c>
      <c r="J60" s="41">
        <v>0</v>
      </c>
      <c r="K60" s="40">
        <v>2.6638823529411746</v>
      </c>
      <c r="L60" s="44">
        <v>0</v>
      </c>
      <c r="M60" s="40">
        <v>7.9424613711273295E-2</v>
      </c>
      <c r="N60" s="41">
        <v>0</v>
      </c>
      <c r="O60" s="40">
        <v>0.47654768226763977</v>
      </c>
      <c r="P60" s="51">
        <v>0</v>
      </c>
    </row>
    <row r="61" spans="2:16" ht="14.7" thickBot="1" x14ac:dyDescent="0.55000000000000004">
      <c r="B61" s="18" t="s">
        <v>28</v>
      </c>
      <c r="C61" s="23">
        <v>0.52499999999999991</v>
      </c>
      <c r="D61" s="23">
        <v>0.17499999999999999</v>
      </c>
      <c r="E61" s="26">
        <v>93.97499999999998</v>
      </c>
      <c r="F61" s="26">
        <v>31.324999999999999</v>
      </c>
      <c r="G61" s="29">
        <v>61.248705882352937</v>
      </c>
      <c r="H61" s="34">
        <v>61.248705882352937</v>
      </c>
      <c r="I61" s="40">
        <v>32.726294117647043</v>
      </c>
      <c r="J61" s="41">
        <v>0</v>
      </c>
      <c r="K61" s="40">
        <v>5.4543823529411739</v>
      </c>
      <c r="L61" s="44">
        <v>0</v>
      </c>
      <c r="M61" s="40">
        <v>0.16371345407768562</v>
      </c>
      <c r="N61" s="41">
        <v>0</v>
      </c>
      <c r="O61" s="40">
        <v>0.9822807244661137</v>
      </c>
      <c r="P61" s="51">
        <v>0</v>
      </c>
    </row>
    <row r="62" spans="2:16" x14ac:dyDescent="0.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2:16" ht="14.7" thickBot="1" x14ac:dyDescent="0.55000000000000004">
      <c r="B63" t="s">
        <v>57</v>
      </c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</row>
    <row r="64" spans="2:16" ht="14.7" thickBot="1" x14ac:dyDescent="0.55000000000000004">
      <c r="B64" s="17" t="s">
        <v>24</v>
      </c>
      <c r="C64" s="21">
        <v>0.48750000000000004</v>
      </c>
      <c r="D64" s="21">
        <v>0.16250000000000001</v>
      </c>
      <c r="E64" s="21">
        <v>72.637500000000003</v>
      </c>
      <c r="F64" s="21">
        <v>24.212500000000002</v>
      </c>
      <c r="G64" s="29">
        <v>97.997929411764687</v>
      </c>
      <c r="H64" s="34">
        <v>97.997929411764687</v>
      </c>
      <c r="I64" s="40">
        <v>0</v>
      </c>
      <c r="J64" s="41">
        <v>0</v>
      </c>
      <c r="K64" s="40">
        <v>0</v>
      </c>
      <c r="L64" s="44">
        <v>0</v>
      </c>
      <c r="M64" s="40">
        <v>0</v>
      </c>
      <c r="N64" s="41">
        <v>0</v>
      </c>
      <c r="O64" s="40">
        <v>0</v>
      </c>
      <c r="P64" s="51">
        <v>0</v>
      </c>
    </row>
    <row r="65" spans="2:16" ht="14.7" thickBot="1" x14ac:dyDescent="0.55000000000000004">
      <c r="B65" s="9" t="s">
        <v>25</v>
      </c>
      <c r="C65" s="22">
        <v>0.21</v>
      </c>
      <c r="D65" s="22">
        <v>0.13999999999999999</v>
      </c>
      <c r="E65" s="21">
        <v>31.29</v>
      </c>
      <c r="F65" s="21">
        <v>20.86</v>
      </c>
      <c r="G65" s="29">
        <v>33.22058823529413</v>
      </c>
      <c r="H65" s="34">
        <v>33.22058823529413</v>
      </c>
      <c r="I65" s="40">
        <v>0</v>
      </c>
      <c r="J65" s="41">
        <v>0</v>
      </c>
      <c r="K65" s="40">
        <v>0</v>
      </c>
      <c r="L65" s="44">
        <v>0</v>
      </c>
      <c r="M65" s="40">
        <v>0</v>
      </c>
      <c r="N65" s="41">
        <v>0</v>
      </c>
      <c r="O65" s="40">
        <v>0</v>
      </c>
      <c r="P65" s="51">
        <v>0</v>
      </c>
    </row>
    <row r="66" spans="2:16" ht="14.7" thickBot="1" x14ac:dyDescent="0.55000000000000004">
      <c r="B66" s="18" t="s">
        <v>24</v>
      </c>
      <c r="C66" s="23">
        <v>0.48750000000000004</v>
      </c>
      <c r="D66" s="23">
        <v>0.16250000000000001</v>
      </c>
      <c r="E66" s="26">
        <v>72.637500000000003</v>
      </c>
      <c r="F66" s="26">
        <v>24.212500000000002</v>
      </c>
      <c r="G66" s="29">
        <v>97.997929411764687</v>
      </c>
      <c r="H66" s="34">
        <v>97.997929411764687</v>
      </c>
      <c r="I66" s="40">
        <v>0</v>
      </c>
      <c r="J66" s="41">
        <v>0</v>
      </c>
      <c r="K66" s="40">
        <v>0</v>
      </c>
      <c r="L66" s="44">
        <v>0</v>
      </c>
      <c r="M66" s="40">
        <v>0</v>
      </c>
      <c r="N66" s="41">
        <v>0</v>
      </c>
      <c r="O66" s="40">
        <v>0</v>
      </c>
      <c r="P66" s="51">
        <v>0</v>
      </c>
    </row>
    <row r="67" spans="2:16" x14ac:dyDescent="0.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</row>
    <row r="68" spans="2:16" ht="14.7" thickBot="1" x14ac:dyDescent="0.55000000000000004">
      <c r="B68" t="s">
        <v>58</v>
      </c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</row>
    <row r="69" spans="2:16" ht="14.7" thickBot="1" x14ac:dyDescent="0.55000000000000004">
      <c r="B69" s="17" t="s">
        <v>24</v>
      </c>
      <c r="C69" s="21">
        <v>0</v>
      </c>
      <c r="D69" s="21">
        <v>0</v>
      </c>
      <c r="E69" s="21">
        <v>0</v>
      </c>
      <c r="F69" s="21">
        <v>0</v>
      </c>
      <c r="G69" s="29">
        <v>51.040588235294109</v>
      </c>
      <c r="H69" s="34">
        <v>51.040588235294109</v>
      </c>
      <c r="I69" s="40">
        <v>0</v>
      </c>
      <c r="J69" s="41">
        <v>0</v>
      </c>
      <c r="K69" s="40">
        <v>0</v>
      </c>
      <c r="L69" s="44">
        <v>0</v>
      </c>
      <c r="M69" s="40">
        <v>0</v>
      </c>
      <c r="N69" s="41">
        <v>0</v>
      </c>
      <c r="O69" s="40">
        <v>0</v>
      </c>
      <c r="P69" s="51">
        <v>0</v>
      </c>
    </row>
    <row r="70" spans="2:16" ht="14.7" thickBot="1" x14ac:dyDescent="0.55000000000000004">
      <c r="B70" s="9" t="s">
        <v>25</v>
      </c>
      <c r="C70" s="22">
        <v>0.6</v>
      </c>
      <c r="D70" s="22">
        <v>0.4</v>
      </c>
      <c r="E70" s="21">
        <v>67.2</v>
      </c>
      <c r="F70" s="21">
        <v>44.800000000000004</v>
      </c>
      <c r="G70" s="29">
        <v>33.22058823529413</v>
      </c>
      <c r="H70" s="34">
        <v>33.22058823529413</v>
      </c>
      <c r="I70" s="40">
        <v>33.979411764705873</v>
      </c>
      <c r="J70" s="41">
        <v>11.579411764705874</v>
      </c>
      <c r="K70" s="40">
        <v>6.7958823529411747</v>
      </c>
      <c r="L70" s="44">
        <v>2.3158823529411747</v>
      </c>
      <c r="M70" s="40">
        <v>0.20464412155452183</v>
      </c>
      <c r="N70" s="41">
        <v>6.8992062238495008E-2</v>
      </c>
      <c r="O70" s="40">
        <v>1.0232206077726091</v>
      </c>
      <c r="P70" s="51">
        <v>0.34496031119247506</v>
      </c>
    </row>
    <row r="71" spans="2:16" ht="14.7" thickBot="1" x14ac:dyDescent="0.55000000000000004">
      <c r="B71" s="18" t="s">
        <v>24</v>
      </c>
      <c r="C71" s="23">
        <v>0</v>
      </c>
      <c r="D71" s="23">
        <v>0</v>
      </c>
      <c r="E71" s="26">
        <v>0</v>
      </c>
      <c r="F71" s="26">
        <v>0</v>
      </c>
      <c r="G71" s="29">
        <v>51.040588235294109</v>
      </c>
      <c r="H71" s="34">
        <v>51.040588235294109</v>
      </c>
      <c r="I71" s="40">
        <v>0</v>
      </c>
      <c r="J71" s="41">
        <v>0</v>
      </c>
      <c r="K71" s="40">
        <v>0</v>
      </c>
      <c r="L71" s="44">
        <v>0</v>
      </c>
      <c r="M71" s="40">
        <v>0</v>
      </c>
      <c r="N71" s="41">
        <v>0</v>
      </c>
      <c r="O71" s="40">
        <v>0</v>
      </c>
      <c r="P71" s="51">
        <v>0</v>
      </c>
    </row>
    <row r="72" spans="2:16" x14ac:dyDescent="0.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</row>
    <row r="73" spans="2:16" ht="14.7" thickBot="1" x14ac:dyDescent="0.55000000000000004">
      <c r="B73" t="s">
        <v>59</v>
      </c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</row>
    <row r="74" spans="2:16" ht="14.7" thickBot="1" x14ac:dyDescent="0.55000000000000004">
      <c r="B74" s="17" t="s">
        <v>24</v>
      </c>
      <c r="C74" s="21">
        <v>0.48750000000000004</v>
      </c>
      <c r="D74" s="21">
        <v>0.16250000000000001</v>
      </c>
      <c r="E74" s="21">
        <v>72.637500000000003</v>
      </c>
      <c r="F74" s="21">
        <v>24.212500000000002</v>
      </c>
      <c r="G74" s="29">
        <v>97.997929411764687</v>
      </c>
      <c r="H74" s="34">
        <v>97.997929411764687</v>
      </c>
      <c r="I74" s="40">
        <v>0</v>
      </c>
      <c r="J74" s="41">
        <v>0</v>
      </c>
      <c r="K74" s="40">
        <v>0</v>
      </c>
      <c r="L74" s="44">
        <v>0</v>
      </c>
      <c r="M74" s="40">
        <v>0</v>
      </c>
      <c r="N74" s="41">
        <v>0</v>
      </c>
      <c r="O74" s="40">
        <v>0</v>
      </c>
      <c r="P74" s="51">
        <v>0</v>
      </c>
    </row>
    <row r="75" spans="2:16" ht="14.7" thickBot="1" x14ac:dyDescent="0.55000000000000004">
      <c r="B75" s="9" t="s">
        <v>25</v>
      </c>
      <c r="C75" s="22">
        <v>0.21</v>
      </c>
      <c r="D75" s="22">
        <v>0.13999999999999999</v>
      </c>
      <c r="E75" s="21">
        <v>31.29</v>
      </c>
      <c r="F75" s="21">
        <v>20.86</v>
      </c>
      <c r="G75" s="29">
        <v>33.22058823529413</v>
      </c>
      <c r="H75" s="34">
        <v>33.22058823529413</v>
      </c>
      <c r="I75" s="40">
        <v>0</v>
      </c>
      <c r="J75" s="41">
        <v>0</v>
      </c>
      <c r="K75" s="40">
        <v>0</v>
      </c>
      <c r="L75" s="44">
        <v>0</v>
      </c>
      <c r="M75" s="40">
        <v>0</v>
      </c>
      <c r="N75" s="41">
        <v>0</v>
      </c>
      <c r="O75" s="40">
        <v>0</v>
      </c>
      <c r="P75" s="51">
        <v>0</v>
      </c>
    </row>
    <row r="76" spans="2:16" ht="14.7" thickBot="1" x14ac:dyDescent="0.55000000000000004">
      <c r="B76" s="18" t="s">
        <v>24</v>
      </c>
      <c r="C76" s="23">
        <v>0.48750000000000004</v>
      </c>
      <c r="D76" s="23">
        <v>0.16250000000000001</v>
      </c>
      <c r="E76" s="26">
        <v>72.637500000000003</v>
      </c>
      <c r="F76" s="26">
        <v>24.212500000000002</v>
      </c>
      <c r="G76" s="29">
        <v>97.997929411764687</v>
      </c>
      <c r="H76" s="34">
        <v>97.997929411764687</v>
      </c>
      <c r="I76" s="40">
        <v>0</v>
      </c>
      <c r="J76" s="41">
        <v>0</v>
      </c>
      <c r="K76" s="40">
        <v>0</v>
      </c>
      <c r="L76" s="44">
        <v>0</v>
      </c>
      <c r="M76" s="40">
        <v>0</v>
      </c>
      <c r="N76" s="41">
        <v>0</v>
      </c>
      <c r="O76" s="40">
        <v>0</v>
      </c>
      <c r="P76" s="51">
        <v>0</v>
      </c>
    </row>
    <row r="77" spans="2:16" x14ac:dyDescent="0.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</row>
    <row r="78" spans="2:16" ht="14.7" thickBot="1" x14ac:dyDescent="0.55000000000000004">
      <c r="B78" t="s">
        <v>60</v>
      </c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</row>
    <row r="79" spans="2:16" ht="14.7" thickBot="1" x14ac:dyDescent="0.55000000000000004">
      <c r="B79" s="17" t="s">
        <v>24</v>
      </c>
      <c r="C79" s="21">
        <v>0</v>
      </c>
      <c r="D79" s="21">
        <v>0</v>
      </c>
      <c r="E79" s="21">
        <v>0</v>
      </c>
      <c r="F79" s="21">
        <v>0</v>
      </c>
      <c r="G79" s="29">
        <v>51.040588235294109</v>
      </c>
      <c r="H79" s="34">
        <v>51.040588235294109</v>
      </c>
      <c r="I79" s="40">
        <v>0</v>
      </c>
      <c r="J79" s="41">
        <v>0</v>
      </c>
      <c r="K79" s="40">
        <v>0</v>
      </c>
      <c r="L79" s="44">
        <v>0</v>
      </c>
      <c r="M79" s="40">
        <v>0</v>
      </c>
      <c r="N79" s="41">
        <v>0</v>
      </c>
      <c r="O79" s="40">
        <v>0</v>
      </c>
      <c r="P79" s="51">
        <v>0</v>
      </c>
    </row>
    <row r="80" spans="2:16" ht="14.7" thickBot="1" x14ac:dyDescent="0.55000000000000004">
      <c r="B80" s="9" t="s">
        <v>25</v>
      </c>
      <c r="C80" s="22">
        <v>0.6</v>
      </c>
      <c r="D80" s="22">
        <v>0.4</v>
      </c>
      <c r="E80" s="21">
        <v>67.2</v>
      </c>
      <c r="F80" s="21">
        <v>44.800000000000004</v>
      </c>
      <c r="G80" s="29">
        <v>33.22058823529413</v>
      </c>
      <c r="H80" s="34">
        <v>33.22058823529413</v>
      </c>
      <c r="I80" s="40">
        <v>33.979411764705873</v>
      </c>
      <c r="J80" s="41">
        <v>11.579411764705874</v>
      </c>
      <c r="K80" s="40">
        <v>6.7958823529411747</v>
      </c>
      <c r="L80" s="44">
        <v>2.3158823529411747</v>
      </c>
      <c r="M80" s="40">
        <v>0.20464412155452183</v>
      </c>
      <c r="N80" s="41">
        <v>6.8992062238495008E-2</v>
      </c>
      <c r="O80" s="40">
        <v>1.0232206077726091</v>
      </c>
      <c r="P80" s="51">
        <v>0.34496031119247506</v>
      </c>
    </row>
    <row r="81" spans="2:16" ht="14.7" thickBot="1" x14ac:dyDescent="0.55000000000000004">
      <c r="B81" s="18" t="s">
        <v>24</v>
      </c>
      <c r="C81" s="23">
        <v>0</v>
      </c>
      <c r="D81" s="23">
        <v>0</v>
      </c>
      <c r="E81" s="26">
        <v>0</v>
      </c>
      <c r="F81" s="26">
        <v>0</v>
      </c>
      <c r="G81" s="29">
        <v>51.040588235294109</v>
      </c>
      <c r="H81" s="34">
        <v>51.040588235294109</v>
      </c>
      <c r="I81" s="40">
        <v>0</v>
      </c>
      <c r="J81" s="41">
        <v>0</v>
      </c>
      <c r="K81" s="40">
        <v>0</v>
      </c>
      <c r="L81" s="44">
        <v>0</v>
      </c>
      <c r="M81" s="40">
        <v>0</v>
      </c>
      <c r="N81" s="41">
        <v>0</v>
      </c>
      <c r="O81" s="40">
        <v>0</v>
      </c>
      <c r="P81" s="51">
        <v>0</v>
      </c>
    </row>
    <row r="82" spans="2:16" x14ac:dyDescent="0.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</row>
    <row r="83" spans="2:16" ht="14.7" thickBot="1" x14ac:dyDescent="0.55000000000000004">
      <c r="B83" t="s">
        <v>61</v>
      </c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</row>
    <row r="84" spans="2:16" ht="14.7" thickBot="1" x14ac:dyDescent="0.55000000000000004">
      <c r="B84" s="17" t="s">
        <v>24</v>
      </c>
      <c r="C84" s="21">
        <v>0.48750000000000004</v>
      </c>
      <c r="D84" s="21">
        <v>0.16250000000000001</v>
      </c>
      <c r="E84" s="21">
        <v>78.487500000000011</v>
      </c>
      <c r="F84" s="21">
        <v>26.162500000000001</v>
      </c>
      <c r="G84" s="29">
        <v>102.08117647058822</v>
      </c>
      <c r="H84" s="34">
        <v>102.08117647058822</v>
      </c>
      <c r="I84" s="40">
        <v>0</v>
      </c>
      <c r="J84" s="41">
        <v>0</v>
      </c>
      <c r="K84" s="40">
        <v>0</v>
      </c>
      <c r="L84" s="44">
        <v>0</v>
      </c>
      <c r="M84" s="40">
        <v>0</v>
      </c>
      <c r="N84" s="41">
        <v>0</v>
      </c>
      <c r="O84" s="40">
        <v>0</v>
      </c>
      <c r="P84" s="51">
        <v>0</v>
      </c>
    </row>
    <row r="85" spans="2:16" ht="14.7" thickBot="1" x14ac:dyDescent="0.55000000000000004">
      <c r="B85" s="9" t="s">
        <v>25</v>
      </c>
      <c r="C85" s="22">
        <v>0.21</v>
      </c>
      <c r="D85" s="22">
        <v>0.13999999999999999</v>
      </c>
      <c r="E85" s="21">
        <v>33.81</v>
      </c>
      <c r="F85" s="21">
        <v>22.54</v>
      </c>
      <c r="G85" s="29">
        <v>33.22058823529413</v>
      </c>
      <c r="H85" s="34">
        <v>33.22058823529413</v>
      </c>
      <c r="I85" s="40">
        <v>0.58941176470587209</v>
      </c>
      <c r="J85" s="41">
        <v>0</v>
      </c>
      <c r="K85" s="40">
        <v>0.11788235294117441</v>
      </c>
      <c r="L85" s="44">
        <v>0</v>
      </c>
      <c r="M85" s="40">
        <v>3.4937678232893174E-3</v>
      </c>
      <c r="N85" s="41">
        <v>0</v>
      </c>
      <c r="O85" s="40">
        <v>1.7468839116446588E-2</v>
      </c>
      <c r="P85" s="51">
        <v>0</v>
      </c>
    </row>
    <row r="86" spans="2:16" ht="14.7" thickBot="1" x14ac:dyDescent="0.55000000000000004">
      <c r="B86" s="18" t="s">
        <v>24</v>
      </c>
      <c r="C86" s="23">
        <v>0.48750000000000004</v>
      </c>
      <c r="D86" s="23">
        <v>0.16250000000000001</v>
      </c>
      <c r="E86" s="26">
        <v>78.487500000000011</v>
      </c>
      <c r="F86" s="26">
        <v>26.162500000000001</v>
      </c>
      <c r="G86" s="29">
        <v>102.08117647058822</v>
      </c>
      <c r="H86" s="34">
        <v>102.08117647058822</v>
      </c>
      <c r="I86" s="40">
        <v>0</v>
      </c>
      <c r="J86" s="41">
        <v>0</v>
      </c>
      <c r="K86" s="40">
        <v>0</v>
      </c>
      <c r="L86" s="44">
        <v>0</v>
      </c>
      <c r="M86" s="40">
        <v>0</v>
      </c>
      <c r="N86" s="41">
        <v>0</v>
      </c>
      <c r="O86" s="40">
        <v>0</v>
      </c>
      <c r="P86" s="51">
        <v>0</v>
      </c>
    </row>
    <row r="87" spans="2:16" x14ac:dyDescent="0.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</row>
    <row r="88" spans="2:16" ht="14.7" thickBot="1" x14ac:dyDescent="0.55000000000000004">
      <c r="B88" t="s">
        <v>62</v>
      </c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</row>
    <row r="89" spans="2:16" ht="14.7" thickBot="1" x14ac:dyDescent="0.55000000000000004">
      <c r="B89" s="17" t="s">
        <v>27</v>
      </c>
      <c r="C89" s="21">
        <v>0.26</v>
      </c>
      <c r="D89" s="21">
        <v>0</v>
      </c>
      <c r="E89" s="21">
        <v>29.12</v>
      </c>
      <c r="F89" s="21">
        <v>0</v>
      </c>
      <c r="G89" s="29">
        <v>51.040588235294109</v>
      </c>
      <c r="H89" s="34">
        <v>51.040588235294109</v>
      </c>
      <c r="I89" s="40">
        <v>0</v>
      </c>
      <c r="J89" s="41">
        <v>0</v>
      </c>
      <c r="K89" s="40">
        <v>0</v>
      </c>
      <c r="L89" s="44">
        <v>0</v>
      </c>
      <c r="M89" s="40">
        <v>0</v>
      </c>
      <c r="N89" s="41">
        <v>0</v>
      </c>
      <c r="O89" s="40">
        <v>0</v>
      </c>
      <c r="P89" s="51">
        <v>0</v>
      </c>
    </row>
    <row r="90" spans="2:16" ht="14.7" thickBot="1" x14ac:dyDescent="0.55000000000000004">
      <c r="B90" s="9" t="s">
        <v>25</v>
      </c>
      <c r="C90" s="22">
        <v>0.312</v>
      </c>
      <c r="D90" s="22">
        <v>0.20800000000000002</v>
      </c>
      <c r="E90" s="21">
        <v>34.944000000000003</v>
      </c>
      <c r="F90" s="21">
        <v>23.296000000000003</v>
      </c>
      <c r="G90" s="29">
        <v>33.22058823529413</v>
      </c>
      <c r="H90" s="34">
        <v>33.22058823529413</v>
      </c>
      <c r="I90" s="40">
        <v>1.7234117647058724</v>
      </c>
      <c r="J90" s="41">
        <v>0</v>
      </c>
      <c r="K90" s="40">
        <v>0.3446823529411745</v>
      </c>
      <c r="L90" s="44">
        <v>0</v>
      </c>
      <c r="M90" s="40">
        <v>1.0221004098676234E-2</v>
      </c>
      <c r="N90" s="41">
        <v>0</v>
      </c>
      <c r="O90" s="40">
        <v>5.110502049338117E-2</v>
      </c>
      <c r="P90" s="51">
        <v>0</v>
      </c>
    </row>
    <row r="91" spans="2:16" ht="14.7" thickBot="1" x14ac:dyDescent="0.55000000000000004">
      <c r="B91" s="18" t="s">
        <v>28</v>
      </c>
      <c r="C91" s="23">
        <v>0.52499999999999991</v>
      </c>
      <c r="D91" s="23">
        <v>0.17499999999999999</v>
      </c>
      <c r="E91" s="26">
        <v>58.79999999999999</v>
      </c>
      <c r="F91" s="26">
        <v>19.599999999999998</v>
      </c>
      <c r="G91" s="29">
        <v>51.040588235294109</v>
      </c>
      <c r="H91" s="34">
        <v>51.040588235294109</v>
      </c>
      <c r="I91" s="40">
        <v>7.7594117647058809</v>
      </c>
      <c r="J91" s="41">
        <v>0</v>
      </c>
      <c r="K91" s="40">
        <v>1.5518823529411763</v>
      </c>
      <c r="L91" s="44">
        <v>0</v>
      </c>
      <c r="M91" s="40">
        <v>4.6148735091546197E-2</v>
      </c>
      <c r="N91" s="41">
        <v>0</v>
      </c>
      <c r="O91" s="40">
        <v>0.230743675457731</v>
      </c>
      <c r="P91" s="51">
        <v>0</v>
      </c>
    </row>
    <row r="92" spans="2:16" x14ac:dyDescent="0.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</row>
    <row r="93" spans="2:16" ht="14.7" thickBot="1" x14ac:dyDescent="0.55000000000000004">
      <c r="B93" t="s">
        <v>63</v>
      </c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</row>
    <row r="94" spans="2:16" ht="14.7" thickBot="1" x14ac:dyDescent="0.55000000000000004">
      <c r="B94" s="17" t="s">
        <v>67</v>
      </c>
      <c r="C94" s="21"/>
      <c r="D94" s="21"/>
      <c r="E94" s="21"/>
      <c r="F94" s="21"/>
      <c r="G94" s="29"/>
      <c r="H94" s="34"/>
      <c r="I94" s="40"/>
      <c r="J94" s="41"/>
      <c r="K94" s="40"/>
      <c r="L94" s="44"/>
      <c r="M94" s="40"/>
      <c r="N94" s="41"/>
      <c r="O94" s="40"/>
      <c r="P94" s="51"/>
    </row>
    <row r="95" spans="2:16" ht="14.7" thickBot="1" x14ac:dyDescent="0.55000000000000004">
      <c r="B95" s="17" t="s">
        <v>67</v>
      </c>
      <c r="C95" s="22"/>
      <c r="D95" s="22"/>
      <c r="E95" s="21"/>
      <c r="F95" s="21"/>
      <c r="G95" s="29"/>
      <c r="H95" s="34"/>
      <c r="I95" s="40"/>
      <c r="J95" s="41"/>
      <c r="K95" s="40"/>
      <c r="L95" s="44"/>
      <c r="M95" s="40"/>
      <c r="N95" s="41"/>
      <c r="O95" s="40"/>
      <c r="P95" s="51"/>
    </row>
    <row r="96" spans="2:16" ht="14.7" thickBot="1" x14ac:dyDescent="0.55000000000000004">
      <c r="B96" s="17" t="s">
        <v>67</v>
      </c>
      <c r="C96" s="23"/>
      <c r="D96" s="23"/>
      <c r="E96" s="26"/>
      <c r="F96" s="26"/>
      <c r="G96" s="29"/>
      <c r="H96" s="34"/>
      <c r="I96" s="40"/>
      <c r="J96" s="41"/>
      <c r="K96" s="40"/>
      <c r="L96" s="44"/>
      <c r="M96" s="40"/>
      <c r="N96" s="41"/>
      <c r="O96" s="40"/>
      <c r="P96" s="51"/>
    </row>
    <row r="97" spans="2:16" x14ac:dyDescent="0.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</row>
    <row r="98" spans="2:16" ht="14.7" thickBot="1" x14ac:dyDescent="0.55000000000000004">
      <c r="B98" t="s">
        <v>64</v>
      </c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</row>
    <row r="99" spans="2:16" ht="14.7" thickBot="1" x14ac:dyDescent="0.55000000000000004">
      <c r="B99" s="17" t="s">
        <v>27</v>
      </c>
      <c r="C99" s="21">
        <v>0.26</v>
      </c>
      <c r="D99" s="21">
        <v>0</v>
      </c>
      <c r="E99" s="21">
        <v>64.22</v>
      </c>
      <c r="F99" s="21">
        <v>0</v>
      </c>
      <c r="G99" s="29">
        <v>102.08117647058822</v>
      </c>
      <c r="H99" s="34">
        <v>102.08117647058822</v>
      </c>
      <c r="I99" s="40">
        <v>0</v>
      </c>
      <c r="J99" s="41">
        <v>0</v>
      </c>
      <c r="K99" s="40">
        <v>0</v>
      </c>
      <c r="L99" s="44">
        <v>0</v>
      </c>
      <c r="M99" s="40">
        <v>0</v>
      </c>
      <c r="N99" s="41">
        <v>0</v>
      </c>
      <c r="O99" s="40">
        <v>0</v>
      </c>
      <c r="P99" s="51">
        <v>0</v>
      </c>
    </row>
    <row r="100" spans="2:16" ht="14.7" thickBot="1" x14ac:dyDescent="0.55000000000000004">
      <c r="B100" s="9" t="s">
        <v>25</v>
      </c>
      <c r="C100" s="22">
        <v>0.312</v>
      </c>
      <c r="D100" s="22">
        <v>0.20800000000000002</v>
      </c>
      <c r="E100" s="21">
        <v>77.063999999999993</v>
      </c>
      <c r="F100" s="21">
        <v>51.376000000000005</v>
      </c>
      <c r="G100" s="29">
        <v>66.44117647058826</v>
      </c>
      <c r="H100" s="34">
        <v>66.44117647058826</v>
      </c>
      <c r="I100" s="40">
        <v>10.622823529411733</v>
      </c>
      <c r="J100" s="41">
        <v>0</v>
      </c>
      <c r="K100" s="40">
        <v>1.0622823529411733</v>
      </c>
      <c r="L100" s="44">
        <v>0</v>
      </c>
      <c r="M100" s="40">
        <v>3.1553118900314023E-2</v>
      </c>
      <c r="N100" s="41">
        <v>0</v>
      </c>
      <c r="O100" s="40">
        <v>0.31553118900313998</v>
      </c>
      <c r="P100" s="51">
        <v>0</v>
      </c>
    </row>
    <row r="101" spans="2:16" ht="14.7" thickBot="1" x14ac:dyDescent="0.55000000000000004">
      <c r="B101" s="18" t="s">
        <v>28</v>
      </c>
      <c r="C101" s="23">
        <v>0.52499999999999991</v>
      </c>
      <c r="D101" s="23">
        <v>0.17499999999999999</v>
      </c>
      <c r="E101" s="26">
        <v>129.67499999999998</v>
      </c>
      <c r="F101" s="26">
        <v>43.224999999999994</v>
      </c>
      <c r="G101" s="29">
        <v>102.08117647058822</v>
      </c>
      <c r="H101" s="34">
        <v>102.08117647058822</v>
      </c>
      <c r="I101" s="40">
        <v>27.593823529411765</v>
      </c>
      <c r="J101" s="41">
        <v>0</v>
      </c>
      <c r="K101" s="40">
        <v>2.7593823529411763</v>
      </c>
      <c r="L101" s="44">
        <v>0</v>
      </c>
      <c r="M101" s="40">
        <v>8.2290594134616452E-2</v>
      </c>
      <c r="N101" s="41">
        <v>0</v>
      </c>
      <c r="O101" s="40">
        <v>0.82290594134616457</v>
      </c>
      <c r="P101" s="51">
        <v>0</v>
      </c>
    </row>
    <row r="102" spans="2:16" x14ac:dyDescent="0.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</row>
    <row r="103" spans="2:16" ht="14.7" thickBot="1" x14ac:dyDescent="0.55000000000000004">
      <c r="B103" t="s">
        <v>65</v>
      </c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</row>
    <row r="104" spans="2:16" ht="14.7" thickBot="1" x14ac:dyDescent="0.55000000000000004">
      <c r="B104" s="17" t="s">
        <v>27</v>
      </c>
      <c r="C104" s="21">
        <v>0.26</v>
      </c>
      <c r="D104" s="21">
        <v>0</v>
      </c>
      <c r="E104" s="21">
        <v>45.5</v>
      </c>
      <c r="F104" s="21">
        <v>0</v>
      </c>
      <c r="G104" s="29">
        <v>91.873058823529405</v>
      </c>
      <c r="H104" s="34">
        <v>91.873058823529405</v>
      </c>
      <c r="I104" s="40">
        <v>0</v>
      </c>
      <c r="J104" s="41">
        <v>0</v>
      </c>
      <c r="K104" s="40">
        <v>0</v>
      </c>
      <c r="L104" s="44">
        <v>0</v>
      </c>
      <c r="M104" s="40">
        <v>0</v>
      </c>
      <c r="N104" s="41">
        <v>0</v>
      </c>
      <c r="O104" s="40">
        <v>0</v>
      </c>
      <c r="P104" s="51">
        <v>0</v>
      </c>
    </row>
    <row r="105" spans="2:16" ht="14.7" thickBot="1" x14ac:dyDescent="0.55000000000000004">
      <c r="B105" s="9" t="s">
        <v>25</v>
      </c>
      <c r="C105" s="22">
        <v>0.312</v>
      </c>
      <c r="D105" s="22">
        <v>0.20800000000000002</v>
      </c>
      <c r="E105" s="21">
        <v>54.6</v>
      </c>
      <c r="F105" s="21">
        <v>36.400000000000006</v>
      </c>
      <c r="G105" s="29">
        <v>59.797058823529433</v>
      </c>
      <c r="H105" s="34">
        <v>59.797058823529433</v>
      </c>
      <c r="I105" s="40">
        <v>0</v>
      </c>
      <c r="J105" s="41">
        <v>0</v>
      </c>
      <c r="K105" s="40">
        <v>0</v>
      </c>
      <c r="L105" s="44">
        <v>0</v>
      </c>
      <c r="M105" s="40">
        <v>0</v>
      </c>
      <c r="N105" s="41">
        <v>0</v>
      </c>
      <c r="O105" s="40">
        <v>0</v>
      </c>
      <c r="P105" s="51">
        <v>0</v>
      </c>
    </row>
    <row r="106" spans="2:16" ht="14.7" thickBot="1" x14ac:dyDescent="0.55000000000000004">
      <c r="B106" s="18" t="s">
        <v>28</v>
      </c>
      <c r="C106" s="23">
        <v>0.52499999999999991</v>
      </c>
      <c r="D106" s="23">
        <v>0.17499999999999999</v>
      </c>
      <c r="E106" s="26">
        <v>91.874999999999986</v>
      </c>
      <c r="F106" s="26">
        <v>30.624999999999996</v>
      </c>
      <c r="G106" s="29">
        <v>91.873058823529405</v>
      </c>
      <c r="H106" s="34">
        <v>91.873058823529405</v>
      </c>
      <c r="I106" s="40">
        <v>1.9411764705807855E-3</v>
      </c>
      <c r="J106" s="41">
        <v>0</v>
      </c>
      <c r="K106" s="40">
        <v>2.1568627450897616E-4</v>
      </c>
      <c r="L106" s="44">
        <v>0</v>
      </c>
      <c r="M106" s="40">
        <v>6.3907076333968855E-6</v>
      </c>
      <c r="N106" s="41">
        <v>0</v>
      </c>
      <c r="O106" s="40">
        <v>5.7516368700571968E-5</v>
      </c>
      <c r="P106" s="51">
        <v>0</v>
      </c>
    </row>
    <row r="107" spans="2:16" x14ac:dyDescent="0.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</row>
    <row r="108" spans="2:16" ht="14.7" thickBot="1" x14ac:dyDescent="0.55000000000000004">
      <c r="B108" t="s">
        <v>66</v>
      </c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</row>
    <row r="109" spans="2:16" ht="14.7" thickBot="1" x14ac:dyDescent="0.55000000000000004">
      <c r="B109" s="17" t="s">
        <v>27</v>
      </c>
      <c r="C109" s="21">
        <v>0.26</v>
      </c>
      <c r="D109" s="21">
        <v>0</v>
      </c>
      <c r="E109" s="21">
        <v>96.460000000000008</v>
      </c>
      <c r="F109" s="21">
        <v>0</v>
      </c>
      <c r="G109" s="29">
        <v>81.664941176470577</v>
      </c>
      <c r="H109" s="34">
        <v>81.664941176470577</v>
      </c>
      <c r="I109" s="40">
        <v>14.79505882352943</v>
      </c>
      <c r="J109" s="41">
        <v>0</v>
      </c>
      <c r="K109" s="40">
        <v>1.8493823529411788</v>
      </c>
      <c r="L109" s="44">
        <v>0</v>
      </c>
      <c r="M109" s="40">
        <v>5.5034063031316992E-2</v>
      </c>
      <c r="N109" s="41">
        <v>0</v>
      </c>
      <c r="O109" s="40">
        <v>0.44027250425053593</v>
      </c>
      <c r="P109" s="51">
        <v>0</v>
      </c>
    </row>
    <row r="110" spans="2:16" ht="14.7" thickBot="1" x14ac:dyDescent="0.55000000000000004">
      <c r="B110" s="9" t="s">
        <v>25</v>
      </c>
      <c r="C110" s="22">
        <v>0.312</v>
      </c>
      <c r="D110" s="22">
        <v>0.20800000000000002</v>
      </c>
      <c r="E110" s="21">
        <v>115.752</v>
      </c>
      <c r="F110" s="21">
        <v>77.168000000000006</v>
      </c>
      <c r="G110" s="29">
        <v>53.152941176470605</v>
      </c>
      <c r="H110" s="34">
        <v>53.152941176470605</v>
      </c>
      <c r="I110" s="40">
        <v>62.59905882352939</v>
      </c>
      <c r="J110" s="41">
        <v>24.015058823529401</v>
      </c>
      <c r="K110" s="40">
        <v>7.8248823529411737</v>
      </c>
      <c r="L110" s="44">
        <v>3.0018823529411751</v>
      </c>
      <c r="M110" s="40">
        <v>0.23622501362581808</v>
      </c>
      <c r="N110" s="41">
        <v>8.9573955923468368E-2</v>
      </c>
      <c r="O110" s="40">
        <v>1.8898001090065446</v>
      </c>
      <c r="P110" s="51">
        <v>0.71659164738774694</v>
      </c>
    </row>
    <row r="111" spans="2:16" ht="14.7" thickBot="1" x14ac:dyDescent="0.55000000000000004">
      <c r="B111" s="18" t="s">
        <v>28</v>
      </c>
      <c r="C111" s="23">
        <v>0.52499999999999991</v>
      </c>
      <c r="D111" s="23">
        <v>0.17499999999999999</v>
      </c>
      <c r="E111" s="26">
        <v>194.77499999999998</v>
      </c>
      <c r="F111" s="26">
        <v>64.924999999999997</v>
      </c>
      <c r="G111" s="29">
        <v>81.664941176470577</v>
      </c>
      <c r="H111" s="34">
        <v>81.664941176470577</v>
      </c>
      <c r="I111" s="40">
        <v>113.1100588235294</v>
      </c>
      <c r="J111" s="41">
        <v>0</v>
      </c>
      <c r="K111" s="40">
        <v>14.138757352941175</v>
      </c>
      <c r="L111" s="44">
        <v>0</v>
      </c>
      <c r="M111" s="40">
        <v>0.43367719555092132</v>
      </c>
      <c r="N111" s="41">
        <v>0</v>
      </c>
      <c r="O111" s="40">
        <v>3.4694175644073706</v>
      </c>
      <c r="P111" s="51">
        <v>0</v>
      </c>
    </row>
    <row r="112" spans="2:16" x14ac:dyDescent="0.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</row>
    <row r="113" spans="2:16" ht="14.7" thickBot="1" x14ac:dyDescent="0.55000000000000004">
      <c r="B113" t="s">
        <v>68</v>
      </c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</row>
    <row r="114" spans="2:16" ht="14.7" thickBot="1" x14ac:dyDescent="0.55000000000000004">
      <c r="B114" s="17" t="s">
        <v>27</v>
      </c>
      <c r="C114" s="21">
        <v>0.26</v>
      </c>
      <c r="D114" s="21">
        <v>0</v>
      </c>
      <c r="E114" s="21">
        <v>127.4</v>
      </c>
      <c r="F114" s="21">
        <v>0</v>
      </c>
      <c r="G114" s="29">
        <v>117.39335294117646</v>
      </c>
      <c r="H114" s="34">
        <v>117.39335294117646</v>
      </c>
      <c r="I114" s="40">
        <v>10.006647058823546</v>
      </c>
      <c r="J114" s="41">
        <v>0</v>
      </c>
      <c r="K114" s="40">
        <v>0.87014322250639531</v>
      </c>
      <c r="L114" s="44">
        <v>0</v>
      </c>
      <c r="M114" s="40">
        <v>2.5834367646946976E-2</v>
      </c>
      <c r="N114" s="41">
        <v>0</v>
      </c>
      <c r="O114" s="40">
        <v>0.29709522793989024</v>
      </c>
      <c r="P114" s="51">
        <v>0</v>
      </c>
    </row>
    <row r="115" spans="2:16" ht="14.7" thickBot="1" x14ac:dyDescent="0.55000000000000004">
      <c r="B115" s="9" t="s">
        <v>25</v>
      </c>
      <c r="C115" s="22">
        <v>0.312</v>
      </c>
      <c r="D115" s="22">
        <v>0.20800000000000002</v>
      </c>
      <c r="E115" s="21">
        <v>152.88</v>
      </c>
      <c r="F115" s="21">
        <v>101.92000000000002</v>
      </c>
      <c r="G115" s="29">
        <v>76.407352941176498</v>
      </c>
      <c r="H115" s="34">
        <v>76.407352941176498</v>
      </c>
      <c r="I115" s="40">
        <v>76.472647058823497</v>
      </c>
      <c r="J115" s="41">
        <v>25.512647058823518</v>
      </c>
      <c r="K115" s="40">
        <v>6.6497953964194343</v>
      </c>
      <c r="L115" s="44">
        <v>2.2184910485933496</v>
      </c>
      <c r="M115" s="40">
        <v>0.20017368078552641</v>
      </c>
      <c r="N115" s="41">
        <v>6.6075497230727365E-2</v>
      </c>
      <c r="O115" s="40">
        <v>2.3019973290335538</v>
      </c>
      <c r="P115" s="51">
        <v>0.75986821815336469</v>
      </c>
    </row>
    <row r="116" spans="2:16" ht="14.7" thickBot="1" x14ac:dyDescent="0.55000000000000004">
      <c r="B116" s="18" t="s">
        <v>28</v>
      </c>
      <c r="C116" s="23">
        <v>0.52499999999999991</v>
      </c>
      <c r="D116" s="23">
        <v>0.17499999999999999</v>
      </c>
      <c r="E116" s="26">
        <v>257.24999999999994</v>
      </c>
      <c r="F116" s="26">
        <v>85.75</v>
      </c>
      <c r="G116" s="29">
        <v>117.39335294117646</v>
      </c>
      <c r="H116" s="34">
        <v>117.39335294117646</v>
      </c>
      <c r="I116" s="40">
        <v>139.85664705882348</v>
      </c>
      <c r="J116" s="41">
        <v>0</v>
      </c>
      <c r="K116" s="40">
        <v>12.161447570332477</v>
      </c>
      <c r="L116" s="44">
        <v>0</v>
      </c>
      <c r="M116" s="40">
        <v>0.37114287625706022</v>
      </c>
      <c r="N116" s="41">
        <v>0</v>
      </c>
      <c r="O116" s="40">
        <v>4.2681430769561928</v>
      </c>
      <c r="P116" s="51">
        <v>0</v>
      </c>
    </row>
    <row r="117" spans="2:16" x14ac:dyDescent="0.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</row>
    <row r="118" spans="2:16" ht="14.7" thickBot="1" x14ac:dyDescent="0.55000000000000004">
      <c r="B118" t="s">
        <v>69</v>
      </c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</row>
    <row r="119" spans="2:16" ht="14.7" thickBot="1" x14ac:dyDescent="0.55000000000000004">
      <c r="B119" s="17" t="s">
        <v>27</v>
      </c>
      <c r="C119" s="21">
        <v>0.26</v>
      </c>
      <c r="D119" s="21">
        <v>0</v>
      </c>
      <c r="E119" s="21">
        <v>41.08</v>
      </c>
      <c r="F119" s="21">
        <v>0</v>
      </c>
      <c r="G119" s="29">
        <v>102.08117647058822</v>
      </c>
      <c r="H119" s="34">
        <v>102.08117647058822</v>
      </c>
      <c r="I119" s="40">
        <v>0</v>
      </c>
      <c r="J119" s="41">
        <v>0</v>
      </c>
      <c r="K119" s="40">
        <v>0</v>
      </c>
      <c r="L119" s="44">
        <v>0</v>
      </c>
      <c r="M119" s="40">
        <v>0</v>
      </c>
      <c r="N119" s="41">
        <v>0</v>
      </c>
      <c r="O119" s="40">
        <v>0</v>
      </c>
      <c r="P119" s="51">
        <v>0</v>
      </c>
    </row>
    <row r="120" spans="2:16" ht="14.7" thickBot="1" x14ac:dyDescent="0.55000000000000004">
      <c r="B120" s="9" t="s">
        <v>25</v>
      </c>
      <c r="C120" s="22">
        <v>0.312</v>
      </c>
      <c r="D120" s="22">
        <v>0.20800000000000002</v>
      </c>
      <c r="E120" s="21">
        <v>49.295999999999999</v>
      </c>
      <c r="F120" s="21">
        <v>32.864000000000004</v>
      </c>
      <c r="G120" s="29">
        <v>66.44117647058826</v>
      </c>
      <c r="H120" s="34">
        <v>66.44117647058826</v>
      </c>
      <c r="I120" s="40">
        <v>0</v>
      </c>
      <c r="J120" s="41">
        <v>0</v>
      </c>
      <c r="K120" s="40">
        <v>0</v>
      </c>
      <c r="L120" s="44">
        <v>0</v>
      </c>
      <c r="M120" s="40">
        <v>0</v>
      </c>
      <c r="N120" s="41">
        <v>0</v>
      </c>
      <c r="O120" s="40">
        <v>0</v>
      </c>
      <c r="P120" s="51">
        <v>0</v>
      </c>
    </row>
    <row r="121" spans="2:16" ht="14.7" thickBot="1" x14ac:dyDescent="0.55000000000000004">
      <c r="B121" s="18" t="s">
        <v>28</v>
      </c>
      <c r="C121" s="23">
        <v>0.52499999999999991</v>
      </c>
      <c r="D121" s="23">
        <v>0.17499999999999999</v>
      </c>
      <c r="E121" s="26">
        <v>82.949999999999989</v>
      </c>
      <c r="F121" s="26">
        <v>27.65</v>
      </c>
      <c r="G121" s="29">
        <v>102.08117647058822</v>
      </c>
      <c r="H121" s="34">
        <v>102.08117647058822</v>
      </c>
      <c r="I121" s="40">
        <v>0</v>
      </c>
      <c r="J121" s="41">
        <v>0</v>
      </c>
      <c r="K121" s="40">
        <v>0</v>
      </c>
      <c r="L121" s="44">
        <v>0</v>
      </c>
      <c r="M121" s="40">
        <v>0</v>
      </c>
      <c r="N121" s="41">
        <v>0</v>
      </c>
      <c r="O121" s="40">
        <v>0</v>
      </c>
      <c r="P121" s="51">
        <v>0</v>
      </c>
    </row>
    <row r="122" spans="2:16" x14ac:dyDescent="0.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</row>
    <row r="123" spans="2:16" ht="14.7" thickBot="1" x14ac:dyDescent="0.55000000000000004">
      <c r="B123" t="s">
        <v>70</v>
      </c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</row>
    <row r="124" spans="2:16" ht="14.7" thickBot="1" x14ac:dyDescent="0.55000000000000004">
      <c r="B124" s="17" t="s">
        <v>27</v>
      </c>
      <c r="C124" s="21">
        <v>0.26</v>
      </c>
      <c r="D124" s="21">
        <v>0</v>
      </c>
      <c r="E124" s="21">
        <v>26.78</v>
      </c>
      <c r="F124" s="21">
        <v>0</v>
      </c>
      <c r="G124" s="29">
        <v>76.560882352941164</v>
      </c>
      <c r="H124" s="34">
        <v>76.560882352941164</v>
      </c>
      <c r="I124" s="40">
        <v>0</v>
      </c>
      <c r="J124" s="41">
        <v>0</v>
      </c>
      <c r="K124" s="40">
        <v>0</v>
      </c>
      <c r="L124" s="44">
        <v>0</v>
      </c>
      <c r="M124" s="40">
        <v>0</v>
      </c>
      <c r="N124" s="41">
        <v>0</v>
      </c>
      <c r="O124" s="40">
        <v>0</v>
      </c>
      <c r="P124" s="51">
        <v>0</v>
      </c>
    </row>
    <row r="125" spans="2:16" ht="14.7" thickBot="1" x14ac:dyDescent="0.55000000000000004">
      <c r="B125" s="9" t="s">
        <v>25</v>
      </c>
      <c r="C125" s="22">
        <v>0.312</v>
      </c>
      <c r="D125" s="22">
        <v>0.20800000000000002</v>
      </c>
      <c r="E125" s="21">
        <v>32.136000000000003</v>
      </c>
      <c r="F125" s="21">
        <v>21.424000000000003</v>
      </c>
      <c r="G125" s="29">
        <v>49.830882352941195</v>
      </c>
      <c r="H125" s="34">
        <v>49.830882352941195</v>
      </c>
      <c r="I125" s="40">
        <v>0</v>
      </c>
      <c r="J125" s="41">
        <v>0</v>
      </c>
      <c r="K125" s="40">
        <v>0</v>
      </c>
      <c r="L125" s="44">
        <v>0</v>
      </c>
      <c r="M125" s="40">
        <v>0</v>
      </c>
      <c r="N125" s="41">
        <v>0</v>
      </c>
      <c r="O125" s="40">
        <v>0</v>
      </c>
      <c r="P125" s="51">
        <v>0</v>
      </c>
    </row>
    <row r="126" spans="2:16" ht="14.7" thickBot="1" x14ac:dyDescent="0.55000000000000004">
      <c r="B126" s="18" t="s">
        <v>28</v>
      </c>
      <c r="C126" s="23">
        <v>0.52499999999999991</v>
      </c>
      <c r="D126" s="23">
        <v>0.17499999999999999</v>
      </c>
      <c r="E126" s="26">
        <v>54.074999999999989</v>
      </c>
      <c r="F126" s="26">
        <v>18.024999999999999</v>
      </c>
      <c r="G126" s="29">
        <v>76.560882352941164</v>
      </c>
      <c r="H126" s="34">
        <v>76.560882352941164</v>
      </c>
      <c r="I126" s="40">
        <v>0</v>
      </c>
      <c r="J126" s="41">
        <v>0</v>
      </c>
      <c r="K126" s="40">
        <v>0</v>
      </c>
      <c r="L126" s="44">
        <v>0</v>
      </c>
      <c r="M126" s="40">
        <v>0</v>
      </c>
      <c r="N126" s="41">
        <v>0</v>
      </c>
      <c r="O126" s="40">
        <v>0</v>
      </c>
      <c r="P126" s="51">
        <v>0</v>
      </c>
    </row>
    <row r="127" spans="2:16" x14ac:dyDescent="0.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</row>
    <row r="128" spans="2:16" ht="14.7" thickBot="1" x14ac:dyDescent="0.55000000000000004">
      <c r="B128" t="s">
        <v>71</v>
      </c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</row>
    <row r="129" spans="2:16" ht="14.7" thickBot="1" x14ac:dyDescent="0.55000000000000004">
      <c r="B129" s="17" t="s">
        <v>27</v>
      </c>
      <c r="C129" s="21">
        <v>0.26</v>
      </c>
      <c r="D129" s="21">
        <v>0</v>
      </c>
      <c r="E129" s="21">
        <v>26.78</v>
      </c>
      <c r="F129" s="21">
        <v>0</v>
      </c>
      <c r="G129" s="29">
        <v>76.560882352941164</v>
      </c>
      <c r="H129" s="34">
        <v>76.560882352941164</v>
      </c>
      <c r="I129" s="40">
        <v>0</v>
      </c>
      <c r="J129" s="41">
        <v>0</v>
      </c>
      <c r="K129" s="40">
        <v>0</v>
      </c>
      <c r="L129" s="44">
        <v>0</v>
      </c>
      <c r="M129" s="40">
        <v>0</v>
      </c>
      <c r="N129" s="41">
        <v>0</v>
      </c>
      <c r="O129" s="40">
        <v>0</v>
      </c>
      <c r="P129" s="51">
        <v>0</v>
      </c>
    </row>
    <row r="130" spans="2:16" ht="14.7" thickBot="1" x14ac:dyDescent="0.55000000000000004">
      <c r="B130" s="9" t="s">
        <v>25</v>
      </c>
      <c r="C130" s="22">
        <v>0.312</v>
      </c>
      <c r="D130" s="22">
        <v>0.20800000000000002</v>
      </c>
      <c r="E130" s="21">
        <v>32.136000000000003</v>
      </c>
      <c r="F130" s="21">
        <v>21.424000000000003</v>
      </c>
      <c r="G130" s="29">
        <v>49.830882352941195</v>
      </c>
      <c r="H130" s="34">
        <v>49.830882352941195</v>
      </c>
      <c r="I130" s="40">
        <v>0</v>
      </c>
      <c r="J130" s="41">
        <v>0</v>
      </c>
      <c r="K130" s="40">
        <v>0</v>
      </c>
      <c r="L130" s="44">
        <v>0</v>
      </c>
      <c r="M130" s="40">
        <v>0</v>
      </c>
      <c r="N130" s="41">
        <v>0</v>
      </c>
      <c r="O130" s="40">
        <v>0</v>
      </c>
      <c r="P130" s="51">
        <v>0</v>
      </c>
    </row>
    <row r="131" spans="2:16" ht="14.7" thickBot="1" x14ac:dyDescent="0.55000000000000004">
      <c r="B131" s="18" t="s">
        <v>28</v>
      </c>
      <c r="C131" s="23">
        <v>0.52499999999999991</v>
      </c>
      <c r="D131" s="23">
        <v>0.17499999999999999</v>
      </c>
      <c r="E131" s="26">
        <v>54.074999999999989</v>
      </c>
      <c r="F131" s="26">
        <v>18.024999999999999</v>
      </c>
      <c r="G131" s="29">
        <v>76.560882352941164</v>
      </c>
      <c r="H131" s="34">
        <v>76.560882352941164</v>
      </c>
      <c r="I131" s="40">
        <v>0</v>
      </c>
      <c r="J131" s="41">
        <v>0</v>
      </c>
      <c r="K131" s="40">
        <v>0</v>
      </c>
      <c r="L131" s="44">
        <v>0</v>
      </c>
      <c r="M131" s="40">
        <v>0</v>
      </c>
      <c r="N131" s="41">
        <v>0</v>
      </c>
      <c r="O131" s="40">
        <v>0</v>
      </c>
      <c r="P131" s="51">
        <v>0</v>
      </c>
    </row>
    <row r="132" spans="2:16" x14ac:dyDescent="0.5"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</row>
    <row r="133" spans="2:16" ht="14.7" thickBot="1" x14ac:dyDescent="0.55000000000000004">
      <c r="B133" t="s">
        <v>72</v>
      </c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</row>
    <row r="134" spans="2:16" ht="14.7" thickBot="1" x14ac:dyDescent="0.55000000000000004">
      <c r="B134" s="17" t="s">
        <v>24</v>
      </c>
      <c r="C134" s="21">
        <v>0</v>
      </c>
      <c r="D134" s="21">
        <v>0</v>
      </c>
      <c r="E134" s="21">
        <v>0</v>
      </c>
      <c r="F134" s="21">
        <v>0</v>
      </c>
      <c r="G134" s="29">
        <v>102.08117647058822</v>
      </c>
      <c r="H134" s="34">
        <v>102.08117647058822</v>
      </c>
      <c r="I134" s="40">
        <v>0</v>
      </c>
      <c r="J134" s="41">
        <v>0</v>
      </c>
      <c r="K134" s="40">
        <v>0</v>
      </c>
      <c r="L134" s="34">
        <v>0</v>
      </c>
      <c r="M134" s="40">
        <v>0</v>
      </c>
      <c r="N134" s="41">
        <v>0</v>
      </c>
      <c r="O134" s="40">
        <v>0</v>
      </c>
      <c r="P134" s="51">
        <v>0</v>
      </c>
    </row>
    <row r="135" spans="2:16" ht="14.7" thickBot="1" x14ac:dyDescent="0.55000000000000004">
      <c r="B135" s="9" t="s">
        <v>25</v>
      </c>
      <c r="C135" s="22">
        <v>0.6</v>
      </c>
      <c r="D135" s="22">
        <v>0.4</v>
      </c>
      <c r="E135" s="21">
        <v>109.2</v>
      </c>
      <c r="F135" s="21">
        <v>72.8</v>
      </c>
      <c r="G135" s="29">
        <v>66.44117647058826</v>
      </c>
      <c r="H135" s="34">
        <v>66.44117647058826</v>
      </c>
      <c r="I135" s="40">
        <v>42.758823529411742</v>
      </c>
      <c r="J135" s="41">
        <v>6.3588235294117368</v>
      </c>
      <c r="K135" s="40">
        <v>4.2758823529411742</v>
      </c>
      <c r="L135" s="34">
        <v>0.63588235294117368</v>
      </c>
      <c r="M135" s="40">
        <v>0.12797737584802185</v>
      </c>
      <c r="N135" s="41">
        <v>1.8868882899143857E-2</v>
      </c>
      <c r="O135" s="40">
        <v>1.2797737584802185</v>
      </c>
      <c r="P135" s="51">
        <v>0.18868882899143857</v>
      </c>
    </row>
    <row r="136" spans="2:16" ht="14.7" thickBot="1" x14ac:dyDescent="0.55000000000000004">
      <c r="B136" s="18" t="s">
        <v>24</v>
      </c>
      <c r="C136" s="23">
        <v>0</v>
      </c>
      <c r="D136" s="23">
        <v>0</v>
      </c>
      <c r="E136" s="26">
        <v>0</v>
      </c>
      <c r="F136" s="26">
        <v>0</v>
      </c>
      <c r="G136" s="29">
        <v>102.08117647058822</v>
      </c>
      <c r="H136" s="34">
        <v>102.08117647058822</v>
      </c>
      <c r="I136" s="40">
        <v>0</v>
      </c>
      <c r="J136" s="41">
        <v>0</v>
      </c>
      <c r="K136" s="40">
        <v>0</v>
      </c>
      <c r="L136" s="34">
        <v>0</v>
      </c>
      <c r="M136" s="40">
        <v>0</v>
      </c>
      <c r="N136" s="41">
        <v>0</v>
      </c>
      <c r="O136" s="40">
        <v>0</v>
      </c>
      <c r="P136" s="51">
        <v>0</v>
      </c>
    </row>
    <row r="137" spans="2:16" x14ac:dyDescent="0.5"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</row>
    <row r="138" spans="2:16" ht="14.7" thickBot="1" x14ac:dyDescent="0.55000000000000004">
      <c r="B138" t="s">
        <v>73</v>
      </c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</row>
    <row r="139" spans="2:16" ht="14.7" thickBot="1" x14ac:dyDescent="0.55000000000000004">
      <c r="B139" s="17" t="s">
        <v>24</v>
      </c>
      <c r="C139" s="21">
        <v>0.48750000000000004</v>
      </c>
      <c r="D139" s="21">
        <v>0.16250000000000001</v>
      </c>
      <c r="E139" s="21">
        <v>77.025000000000006</v>
      </c>
      <c r="F139" s="21">
        <v>25.675000000000001</v>
      </c>
      <c r="G139" s="29">
        <v>71.45682352941175</v>
      </c>
      <c r="H139" s="34">
        <v>71.45682352941175</v>
      </c>
      <c r="I139" s="40">
        <v>5.5681764705882557</v>
      </c>
      <c r="J139" s="41">
        <v>0</v>
      </c>
      <c r="K139" s="40">
        <v>0.55681764705882553</v>
      </c>
      <c r="L139" s="44">
        <v>0</v>
      </c>
      <c r="M139" s="40">
        <v>1.6519704625430929E-2</v>
      </c>
      <c r="N139" s="41">
        <v>0</v>
      </c>
      <c r="O139" s="40">
        <v>0.16519704625430928</v>
      </c>
      <c r="P139" s="51">
        <v>0</v>
      </c>
    </row>
    <row r="140" spans="2:16" ht="14.7" thickBot="1" x14ac:dyDescent="0.55000000000000004">
      <c r="B140" s="9" t="s">
        <v>25</v>
      </c>
      <c r="C140" s="22">
        <v>0.21</v>
      </c>
      <c r="D140" s="22">
        <v>0.13999999999999999</v>
      </c>
      <c r="E140" s="21">
        <v>33.18</v>
      </c>
      <c r="F140" s="21">
        <v>22.119999999999997</v>
      </c>
      <c r="G140" s="29">
        <v>66.44117647058826</v>
      </c>
      <c r="H140" s="34">
        <v>66.44117647058826</v>
      </c>
      <c r="I140" s="40">
        <v>0</v>
      </c>
      <c r="J140" s="41">
        <v>0</v>
      </c>
      <c r="K140" s="40">
        <v>0</v>
      </c>
      <c r="L140" s="44">
        <v>0</v>
      </c>
      <c r="M140" s="40">
        <v>0</v>
      </c>
      <c r="N140" s="41">
        <v>0</v>
      </c>
      <c r="O140" s="40">
        <v>0</v>
      </c>
      <c r="P140" s="51">
        <v>0</v>
      </c>
    </row>
    <row r="141" spans="2:16" ht="14.7" thickBot="1" x14ac:dyDescent="0.55000000000000004">
      <c r="B141" s="18" t="s">
        <v>24</v>
      </c>
      <c r="C141" s="25">
        <v>0.48750000000000004</v>
      </c>
      <c r="D141" s="25">
        <v>0.16250000000000001</v>
      </c>
      <c r="E141" s="27">
        <v>77.025000000000006</v>
      </c>
      <c r="F141" s="27">
        <v>25.675000000000001</v>
      </c>
      <c r="G141" s="29">
        <v>71.45682352941175</v>
      </c>
      <c r="H141" s="34">
        <v>71.45682352941175</v>
      </c>
      <c r="I141" s="42">
        <v>5.5681764705882557</v>
      </c>
      <c r="J141" s="43">
        <v>0</v>
      </c>
      <c r="K141" s="42">
        <v>0.55681764705882553</v>
      </c>
      <c r="L141" s="45">
        <v>0</v>
      </c>
      <c r="M141" s="42">
        <v>1.6519704625430929E-2</v>
      </c>
      <c r="N141" s="43">
        <v>0</v>
      </c>
      <c r="O141" s="40">
        <v>0.16519704625430928</v>
      </c>
      <c r="P141" s="52">
        <v>0</v>
      </c>
    </row>
    <row r="142" spans="2:16" x14ac:dyDescent="0.5"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</row>
    <row r="143" spans="2:16" ht="14.7" thickBot="1" x14ac:dyDescent="0.55000000000000004">
      <c r="B143" t="s">
        <v>74</v>
      </c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</row>
    <row r="144" spans="2:16" ht="14.7" thickBot="1" x14ac:dyDescent="0.55000000000000004">
      <c r="B144" s="17" t="s">
        <v>27</v>
      </c>
      <c r="C144" s="21">
        <v>0.26</v>
      </c>
      <c r="D144" s="21">
        <v>0</v>
      </c>
      <c r="E144" s="21">
        <v>22.880000000000003</v>
      </c>
      <c r="F144" s="21">
        <v>0</v>
      </c>
      <c r="G144" s="29">
        <v>91.873058823529405</v>
      </c>
      <c r="H144" s="34">
        <v>91.873058823529405</v>
      </c>
      <c r="I144" s="40">
        <v>0</v>
      </c>
      <c r="J144" s="41">
        <v>0</v>
      </c>
      <c r="K144" s="40">
        <v>0</v>
      </c>
      <c r="L144" s="44">
        <v>0</v>
      </c>
      <c r="M144" s="40">
        <v>0</v>
      </c>
      <c r="N144" s="41">
        <v>0</v>
      </c>
      <c r="O144" s="40">
        <v>0</v>
      </c>
      <c r="P144" s="51">
        <v>0</v>
      </c>
    </row>
    <row r="145" spans="2:16" ht="14.7" thickBot="1" x14ac:dyDescent="0.55000000000000004">
      <c r="B145" s="9" t="s">
        <v>25</v>
      </c>
      <c r="C145" s="22">
        <v>0.312</v>
      </c>
      <c r="D145" s="22">
        <v>0.20800000000000002</v>
      </c>
      <c r="E145" s="21">
        <v>27.456</v>
      </c>
      <c r="F145" s="21">
        <v>18.304000000000002</v>
      </c>
      <c r="G145" s="29">
        <v>59.797058823529433</v>
      </c>
      <c r="H145" s="34">
        <v>59.797058823529433</v>
      </c>
      <c r="I145" s="40">
        <v>0</v>
      </c>
      <c r="J145" s="41">
        <v>0</v>
      </c>
      <c r="K145" s="40">
        <v>0</v>
      </c>
      <c r="L145" s="44">
        <v>0</v>
      </c>
      <c r="M145" s="40">
        <v>0</v>
      </c>
      <c r="N145" s="41">
        <v>0</v>
      </c>
      <c r="O145" s="40">
        <v>0</v>
      </c>
      <c r="P145" s="51">
        <v>0</v>
      </c>
    </row>
    <row r="146" spans="2:16" ht="14.7" thickBot="1" x14ac:dyDescent="0.55000000000000004">
      <c r="B146" s="18" t="s">
        <v>28</v>
      </c>
      <c r="C146" s="23">
        <v>0.52499999999999991</v>
      </c>
      <c r="D146" s="23">
        <v>0.17499999999999999</v>
      </c>
      <c r="E146" s="26">
        <v>46.199999999999989</v>
      </c>
      <c r="F146" s="26">
        <v>15.399999999999999</v>
      </c>
      <c r="G146" s="29">
        <v>91.873058823529405</v>
      </c>
      <c r="H146" s="34">
        <v>91.873058823529405</v>
      </c>
      <c r="I146" s="40">
        <v>0</v>
      </c>
      <c r="J146" s="41">
        <v>0</v>
      </c>
      <c r="K146" s="40">
        <v>0</v>
      </c>
      <c r="L146" s="44">
        <v>0</v>
      </c>
      <c r="M146" s="40">
        <v>0</v>
      </c>
      <c r="N146" s="41">
        <v>0</v>
      </c>
      <c r="O146" s="40">
        <v>0</v>
      </c>
      <c r="P146" s="51">
        <v>0</v>
      </c>
    </row>
    <row r="147" spans="2:16" x14ac:dyDescent="0.5"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</row>
    <row r="148" spans="2:16" ht="14.7" thickBot="1" x14ac:dyDescent="0.55000000000000004">
      <c r="B148" t="s">
        <v>75</v>
      </c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</row>
    <row r="149" spans="2:16" ht="14.7" thickBot="1" x14ac:dyDescent="0.55000000000000004">
      <c r="B149" s="17" t="s">
        <v>27</v>
      </c>
      <c r="C149" s="21">
        <v>0.26</v>
      </c>
      <c r="D149" s="21">
        <v>0</v>
      </c>
      <c r="E149" s="21">
        <v>19.240000000000002</v>
      </c>
      <c r="F149" s="21">
        <v>0</v>
      </c>
      <c r="G149" s="29">
        <v>51.040588235294109</v>
      </c>
      <c r="H149" s="34">
        <v>51.040588235294109</v>
      </c>
      <c r="I149" s="40">
        <v>0</v>
      </c>
      <c r="J149" s="41">
        <v>0</v>
      </c>
      <c r="K149" s="40">
        <v>0</v>
      </c>
      <c r="L149" s="44">
        <v>0</v>
      </c>
      <c r="M149" s="40">
        <v>0</v>
      </c>
      <c r="N149" s="41">
        <v>0</v>
      </c>
      <c r="O149" s="40">
        <v>0</v>
      </c>
      <c r="P149" s="51">
        <v>0</v>
      </c>
    </row>
    <row r="150" spans="2:16" ht="14.7" thickBot="1" x14ac:dyDescent="0.55000000000000004">
      <c r="B150" s="9" t="s">
        <v>25</v>
      </c>
      <c r="C150" s="22">
        <v>0.312</v>
      </c>
      <c r="D150" s="22">
        <v>0.20800000000000002</v>
      </c>
      <c r="E150" s="21">
        <v>23.088000000000001</v>
      </c>
      <c r="F150" s="21">
        <v>15.392000000000001</v>
      </c>
      <c r="G150" s="29">
        <v>33.22058823529413</v>
      </c>
      <c r="H150" s="34">
        <v>33.22058823529413</v>
      </c>
      <c r="I150" s="40">
        <v>0</v>
      </c>
      <c r="J150" s="41">
        <v>0</v>
      </c>
      <c r="K150" s="40">
        <v>0</v>
      </c>
      <c r="L150" s="44">
        <v>0</v>
      </c>
      <c r="M150" s="40">
        <v>0</v>
      </c>
      <c r="N150" s="41">
        <v>0</v>
      </c>
      <c r="O150" s="40">
        <v>0</v>
      </c>
      <c r="P150" s="51">
        <v>0</v>
      </c>
    </row>
    <row r="151" spans="2:16" ht="14.7" thickBot="1" x14ac:dyDescent="0.55000000000000004">
      <c r="B151" s="18" t="s">
        <v>28</v>
      </c>
      <c r="C151" s="23">
        <v>0.52499999999999991</v>
      </c>
      <c r="D151" s="23">
        <v>0.17499999999999999</v>
      </c>
      <c r="E151" s="26">
        <v>38.849999999999994</v>
      </c>
      <c r="F151" s="26">
        <v>12.95</v>
      </c>
      <c r="G151" s="29">
        <v>51.040588235294109</v>
      </c>
      <c r="H151" s="34">
        <v>51.040588235294109</v>
      </c>
      <c r="I151" s="40">
        <v>0</v>
      </c>
      <c r="J151" s="41">
        <v>0</v>
      </c>
      <c r="K151" s="40">
        <v>0</v>
      </c>
      <c r="L151" s="44">
        <v>0</v>
      </c>
      <c r="M151" s="40">
        <v>0</v>
      </c>
      <c r="N151" s="41">
        <v>0</v>
      </c>
      <c r="O151" s="40">
        <v>0</v>
      </c>
      <c r="P151" s="51">
        <v>0</v>
      </c>
    </row>
    <row r="152" spans="2:16" x14ac:dyDescent="0.5"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</row>
    <row r="153" spans="2:16" ht="14.7" thickBot="1" x14ac:dyDescent="0.55000000000000004">
      <c r="B153" t="s">
        <v>76</v>
      </c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</row>
    <row r="154" spans="2:16" ht="14.7" thickBot="1" x14ac:dyDescent="0.55000000000000004">
      <c r="B154" s="17" t="s">
        <v>27</v>
      </c>
      <c r="C154" s="21">
        <v>0.26</v>
      </c>
      <c r="D154" s="21">
        <v>0</v>
      </c>
      <c r="E154" s="21">
        <v>10.66</v>
      </c>
      <c r="F154" s="21">
        <v>0</v>
      </c>
      <c r="G154" s="29">
        <v>51.040588235294109</v>
      </c>
      <c r="H154" s="34">
        <v>51.040588235294109</v>
      </c>
      <c r="I154" s="40">
        <v>0</v>
      </c>
      <c r="J154" s="41">
        <v>0</v>
      </c>
      <c r="K154" s="40">
        <v>0</v>
      </c>
      <c r="L154" s="44">
        <v>0</v>
      </c>
      <c r="M154" s="40">
        <v>0</v>
      </c>
      <c r="N154" s="41">
        <v>0</v>
      </c>
      <c r="O154" s="40">
        <v>0</v>
      </c>
      <c r="P154" s="51">
        <v>0</v>
      </c>
    </row>
    <row r="155" spans="2:16" ht="14.7" thickBot="1" x14ac:dyDescent="0.55000000000000004">
      <c r="B155" s="9" t="s">
        <v>25</v>
      </c>
      <c r="C155" s="22">
        <v>0.312</v>
      </c>
      <c r="D155" s="22">
        <v>0.20800000000000002</v>
      </c>
      <c r="E155" s="21">
        <v>12.792</v>
      </c>
      <c r="F155" s="21">
        <v>8.5280000000000005</v>
      </c>
      <c r="G155" s="29">
        <v>33.22058823529413</v>
      </c>
      <c r="H155" s="34">
        <v>33.22058823529413</v>
      </c>
      <c r="I155" s="40">
        <v>0</v>
      </c>
      <c r="J155" s="41">
        <v>0</v>
      </c>
      <c r="K155" s="40">
        <v>0</v>
      </c>
      <c r="L155" s="44">
        <v>0</v>
      </c>
      <c r="M155" s="40">
        <v>0</v>
      </c>
      <c r="N155" s="41">
        <v>0</v>
      </c>
      <c r="O155" s="40">
        <v>0</v>
      </c>
      <c r="P155" s="51">
        <v>0</v>
      </c>
    </row>
    <row r="156" spans="2:16" ht="14.7" thickBot="1" x14ac:dyDescent="0.55000000000000004">
      <c r="B156" s="18" t="s">
        <v>28</v>
      </c>
      <c r="C156" s="23">
        <v>0.52499999999999991</v>
      </c>
      <c r="D156" s="23">
        <v>0.17499999999999999</v>
      </c>
      <c r="E156" s="26">
        <v>21.524999999999995</v>
      </c>
      <c r="F156" s="26">
        <v>7.1749999999999998</v>
      </c>
      <c r="G156" s="29">
        <v>51.040588235294109</v>
      </c>
      <c r="H156" s="34">
        <v>51.040588235294109</v>
      </c>
      <c r="I156" s="40">
        <v>0</v>
      </c>
      <c r="J156" s="41">
        <v>0</v>
      </c>
      <c r="K156" s="40">
        <v>0</v>
      </c>
      <c r="L156" s="44">
        <v>0</v>
      </c>
      <c r="M156" s="40">
        <v>0</v>
      </c>
      <c r="N156" s="41">
        <v>0</v>
      </c>
      <c r="O156" s="40">
        <v>0</v>
      </c>
      <c r="P156" s="51">
        <v>0</v>
      </c>
    </row>
    <row r="157" spans="2:16" x14ac:dyDescent="0.5"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</row>
    <row r="158" spans="2:16" ht="14.7" thickBot="1" x14ac:dyDescent="0.55000000000000004">
      <c r="B158" t="s">
        <v>77</v>
      </c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</row>
    <row r="159" spans="2:16" ht="14.7" thickBot="1" x14ac:dyDescent="0.55000000000000004">
      <c r="B159" s="17" t="s">
        <v>27</v>
      </c>
      <c r="C159" s="21">
        <v>0.26</v>
      </c>
      <c r="D159" s="21">
        <v>0</v>
      </c>
      <c r="E159" s="21">
        <v>10.66</v>
      </c>
      <c r="F159" s="21">
        <v>0</v>
      </c>
      <c r="G159" s="29">
        <v>51.040588235294109</v>
      </c>
      <c r="H159" s="34">
        <v>51.040588235294109</v>
      </c>
      <c r="I159" s="40">
        <v>0</v>
      </c>
      <c r="J159" s="41">
        <v>0</v>
      </c>
      <c r="K159" s="40">
        <v>0</v>
      </c>
      <c r="L159" s="44">
        <v>0</v>
      </c>
      <c r="M159" s="40">
        <v>0</v>
      </c>
      <c r="N159" s="41">
        <v>0</v>
      </c>
      <c r="O159" s="40">
        <v>0</v>
      </c>
      <c r="P159" s="51">
        <v>0</v>
      </c>
    </row>
    <row r="160" spans="2:16" ht="14.7" thickBot="1" x14ac:dyDescent="0.55000000000000004">
      <c r="B160" s="9" t="s">
        <v>25</v>
      </c>
      <c r="C160" s="22">
        <v>0.312</v>
      </c>
      <c r="D160" s="22">
        <v>0.20800000000000002</v>
      </c>
      <c r="E160" s="21">
        <v>12.792</v>
      </c>
      <c r="F160" s="21">
        <v>8.5280000000000005</v>
      </c>
      <c r="G160" s="29">
        <v>33.22058823529413</v>
      </c>
      <c r="H160" s="34">
        <v>33.22058823529413</v>
      </c>
      <c r="I160" s="40">
        <v>0</v>
      </c>
      <c r="J160" s="41">
        <v>0</v>
      </c>
      <c r="K160" s="40">
        <v>0</v>
      </c>
      <c r="L160" s="44">
        <v>0</v>
      </c>
      <c r="M160" s="40">
        <v>0</v>
      </c>
      <c r="N160" s="41">
        <v>0</v>
      </c>
      <c r="O160" s="40">
        <v>0</v>
      </c>
      <c r="P160" s="51">
        <v>0</v>
      </c>
    </row>
    <row r="161" spans="2:16" ht="14.7" thickBot="1" x14ac:dyDescent="0.55000000000000004">
      <c r="B161" s="18" t="s">
        <v>28</v>
      </c>
      <c r="C161" s="23">
        <v>0.52499999999999991</v>
      </c>
      <c r="D161" s="23">
        <v>0.17499999999999999</v>
      </c>
      <c r="E161" s="26">
        <v>21.524999999999995</v>
      </c>
      <c r="F161" s="26">
        <v>7.1749999999999998</v>
      </c>
      <c r="G161" s="29">
        <v>51.040588235294109</v>
      </c>
      <c r="H161" s="34">
        <v>51.040588235294109</v>
      </c>
      <c r="I161" s="40">
        <v>0</v>
      </c>
      <c r="J161" s="41">
        <v>0</v>
      </c>
      <c r="K161" s="40">
        <v>0</v>
      </c>
      <c r="L161" s="44">
        <v>0</v>
      </c>
      <c r="M161" s="40">
        <v>0</v>
      </c>
      <c r="N161" s="41">
        <v>0</v>
      </c>
      <c r="O161" s="40">
        <v>0</v>
      </c>
      <c r="P161" s="51">
        <v>0</v>
      </c>
    </row>
    <row r="162" spans="2:16" x14ac:dyDescent="0.5"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</row>
    <row r="163" spans="2:16" ht="14.7" thickBot="1" x14ac:dyDescent="0.55000000000000004">
      <c r="B163" t="s">
        <v>78</v>
      </c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</row>
    <row r="164" spans="2:16" ht="14.7" thickBot="1" x14ac:dyDescent="0.55000000000000004">
      <c r="B164" s="17" t="s">
        <v>27</v>
      </c>
      <c r="C164" s="21">
        <v>0.26</v>
      </c>
      <c r="D164" s="21">
        <v>0</v>
      </c>
      <c r="E164" s="21">
        <v>17.940000000000001</v>
      </c>
      <c r="F164" s="21">
        <v>0</v>
      </c>
      <c r="G164" s="29">
        <v>51.040588235294109</v>
      </c>
      <c r="H164" s="34">
        <v>51.040588235294109</v>
      </c>
      <c r="I164" s="40">
        <v>0</v>
      </c>
      <c r="J164" s="41">
        <v>0</v>
      </c>
      <c r="K164" s="40">
        <v>0</v>
      </c>
      <c r="L164" s="44">
        <v>0</v>
      </c>
      <c r="M164" s="40">
        <v>0</v>
      </c>
      <c r="N164" s="41">
        <v>0</v>
      </c>
      <c r="O164" s="40">
        <v>0</v>
      </c>
      <c r="P164" s="51">
        <v>0</v>
      </c>
    </row>
    <row r="165" spans="2:16" ht="14.7" thickBot="1" x14ac:dyDescent="0.55000000000000004">
      <c r="B165" s="9" t="s">
        <v>25</v>
      </c>
      <c r="C165" s="22">
        <v>0.312</v>
      </c>
      <c r="D165" s="22">
        <v>0.20800000000000002</v>
      </c>
      <c r="E165" s="21">
        <v>21.527999999999999</v>
      </c>
      <c r="F165" s="21">
        <v>14.352000000000002</v>
      </c>
      <c r="G165" s="29">
        <v>33.22058823529413</v>
      </c>
      <c r="H165" s="34">
        <v>33.22058823529413</v>
      </c>
      <c r="I165" s="40">
        <v>0</v>
      </c>
      <c r="J165" s="41">
        <v>0</v>
      </c>
      <c r="K165" s="40">
        <v>0</v>
      </c>
      <c r="L165" s="44">
        <v>0</v>
      </c>
      <c r="M165" s="40">
        <v>0</v>
      </c>
      <c r="N165" s="41">
        <v>0</v>
      </c>
      <c r="O165" s="40">
        <v>0</v>
      </c>
      <c r="P165" s="51">
        <v>0</v>
      </c>
    </row>
    <row r="166" spans="2:16" ht="14.7" thickBot="1" x14ac:dyDescent="0.55000000000000004">
      <c r="B166" s="18" t="s">
        <v>28</v>
      </c>
      <c r="C166" s="23">
        <v>0.52499999999999991</v>
      </c>
      <c r="D166" s="23">
        <v>0.17499999999999999</v>
      </c>
      <c r="E166" s="26">
        <v>36.224999999999994</v>
      </c>
      <c r="F166" s="26">
        <v>12.074999999999999</v>
      </c>
      <c r="G166" s="29">
        <v>51.040588235294109</v>
      </c>
      <c r="H166" s="34">
        <v>51.040588235294109</v>
      </c>
      <c r="I166" s="40">
        <v>0</v>
      </c>
      <c r="J166" s="41">
        <v>0</v>
      </c>
      <c r="K166" s="40">
        <v>0</v>
      </c>
      <c r="L166" s="44">
        <v>0</v>
      </c>
      <c r="M166" s="40">
        <v>0</v>
      </c>
      <c r="N166" s="41">
        <v>0</v>
      </c>
      <c r="O166" s="40">
        <v>0</v>
      </c>
      <c r="P166" s="51">
        <v>0</v>
      </c>
    </row>
    <row r="167" spans="2:16" x14ac:dyDescent="0.5"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</row>
    <row r="168" spans="2:16" ht="14.7" thickBot="1" x14ac:dyDescent="0.55000000000000004">
      <c r="B168" t="s">
        <v>79</v>
      </c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</row>
    <row r="169" spans="2:16" ht="14.7" thickBot="1" x14ac:dyDescent="0.55000000000000004">
      <c r="B169" s="17" t="s">
        <v>27</v>
      </c>
      <c r="C169" s="21">
        <v>0.26</v>
      </c>
      <c r="D169" s="21">
        <v>0</v>
      </c>
      <c r="E169" s="21">
        <v>10.66</v>
      </c>
      <c r="F169" s="21">
        <v>0</v>
      </c>
      <c r="G169" s="29">
        <v>51.040588235294109</v>
      </c>
      <c r="H169" s="34">
        <v>51.040588235294109</v>
      </c>
      <c r="I169" s="40">
        <v>0</v>
      </c>
      <c r="J169" s="41">
        <v>0</v>
      </c>
      <c r="K169" s="40">
        <v>0</v>
      </c>
      <c r="L169" s="44">
        <v>0</v>
      </c>
      <c r="M169" s="40">
        <v>0</v>
      </c>
      <c r="N169" s="41">
        <v>0</v>
      </c>
      <c r="O169" s="40">
        <v>0</v>
      </c>
      <c r="P169" s="51">
        <v>0</v>
      </c>
    </row>
    <row r="170" spans="2:16" ht="14.7" thickBot="1" x14ac:dyDescent="0.55000000000000004">
      <c r="B170" s="9" t="s">
        <v>25</v>
      </c>
      <c r="C170" s="22">
        <v>0.312</v>
      </c>
      <c r="D170" s="22">
        <v>0.20800000000000002</v>
      </c>
      <c r="E170" s="21">
        <v>12.792</v>
      </c>
      <c r="F170" s="21">
        <v>8.5280000000000005</v>
      </c>
      <c r="G170" s="29">
        <v>33.22058823529413</v>
      </c>
      <c r="H170" s="34">
        <v>33.22058823529413</v>
      </c>
      <c r="I170" s="40">
        <v>0</v>
      </c>
      <c r="J170" s="41">
        <v>0</v>
      </c>
      <c r="K170" s="40">
        <v>0</v>
      </c>
      <c r="L170" s="44">
        <v>0</v>
      </c>
      <c r="M170" s="40">
        <v>0</v>
      </c>
      <c r="N170" s="41">
        <v>0</v>
      </c>
      <c r="O170" s="40">
        <v>0</v>
      </c>
      <c r="P170" s="51">
        <v>0</v>
      </c>
    </row>
    <row r="171" spans="2:16" ht="14.7" thickBot="1" x14ac:dyDescent="0.55000000000000004">
      <c r="B171" s="18" t="s">
        <v>28</v>
      </c>
      <c r="C171" s="23">
        <v>0.52499999999999991</v>
      </c>
      <c r="D171" s="23">
        <v>0.17499999999999999</v>
      </c>
      <c r="E171" s="26">
        <v>21.524999999999995</v>
      </c>
      <c r="F171" s="26">
        <v>7.1749999999999998</v>
      </c>
      <c r="G171" s="29">
        <v>51.040588235294109</v>
      </c>
      <c r="H171" s="34">
        <v>51.040588235294109</v>
      </c>
      <c r="I171" s="40">
        <v>0</v>
      </c>
      <c r="J171" s="41">
        <v>0</v>
      </c>
      <c r="K171" s="40">
        <v>0</v>
      </c>
      <c r="L171" s="44">
        <v>0</v>
      </c>
      <c r="M171" s="40">
        <v>0</v>
      </c>
      <c r="N171" s="41">
        <v>0</v>
      </c>
      <c r="O171" s="40">
        <v>0</v>
      </c>
      <c r="P171" s="51">
        <v>0</v>
      </c>
    </row>
    <row r="172" spans="2:16" x14ac:dyDescent="0.5"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</row>
    <row r="173" spans="2:16" ht="14.7" thickBot="1" x14ac:dyDescent="0.55000000000000004">
      <c r="B173" t="s">
        <v>80</v>
      </c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</row>
    <row r="174" spans="2:16" ht="14.7" thickBot="1" x14ac:dyDescent="0.55000000000000004">
      <c r="B174" s="17" t="s">
        <v>27</v>
      </c>
      <c r="C174" s="21">
        <v>0.26</v>
      </c>
      <c r="D174" s="21">
        <v>0</v>
      </c>
      <c r="E174" s="21">
        <v>55.38</v>
      </c>
      <c r="F174" s="21">
        <v>0</v>
      </c>
      <c r="G174" s="29">
        <v>96.977117647058805</v>
      </c>
      <c r="H174" s="34">
        <v>96.977117647058805</v>
      </c>
      <c r="I174" s="40">
        <v>0</v>
      </c>
      <c r="J174" s="41">
        <v>0</v>
      </c>
      <c r="K174" s="40">
        <v>0</v>
      </c>
      <c r="L174" s="44">
        <v>0</v>
      </c>
      <c r="M174" s="40">
        <v>0</v>
      </c>
      <c r="N174" s="41">
        <v>0</v>
      </c>
      <c r="O174" s="40">
        <v>0</v>
      </c>
      <c r="P174" s="51">
        <v>0</v>
      </c>
    </row>
    <row r="175" spans="2:16" ht="14.7" thickBot="1" x14ac:dyDescent="0.55000000000000004">
      <c r="B175" s="9" t="s">
        <v>25</v>
      </c>
      <c r="C175" s="22">
        <v>0.312</v>
      </c>
      <c r="D175" s="22">
        <v>0.20800000000000002</v>
      </c>
      <c r="E175" s="21">
        <v>66.456000000000003</v>
      </c>
      <c r="F175" s="21">
        <v>44.304000000000002</v>
      </c>
      <c r="G175" s="29">
        <v>63.119117647058843</v>
      </c>
      <c r="H175" s="34">
        <v>63.119117647058843</v>
      </c>
      <c r="I175" s="40">
        <v>3.33688235294116</v>
      </c>
      <c r="J175" s="41">
        <v>0</v>
      </c>
      <c r="K175" s="40">
        <v>0.35125077399380633</v>
      </c>
      <c r="L175" s="44">
        <v>0</v>
      </c>
      <c r="M175" s="40">
        <v>1.0415939501002969E-2</v>
      </c>
      <c r="N175" s="41">
        <v>0</v>
      </c>
      <c r="O175" s="40">
        <v>9.89514252595282E-2</v>
      </c>
      <c r="P175" s="51">
        <v>0</v>
      </c>
    </row>
    <row r="176" spans="2:16" ht="14.7" thickBot="1" x14ac:dyDescent="0.55000000000000004">
      <c r="B176" s="18" t="s">
        <v>28</v>
      </c>
      <c r="C176" s="23">
        <v>0.52499999999999991</v>
      </c>
      <c r="D176" s="23">
        <v>0.17499999999999999</v>
      </c>
      <c r="E176" s="26">
        <v>111.82499999999997</v>
      </c>
      <c r="F176" s="26">
        <v>37.274999999999999</v>
      </c>
      <c r="G176" s="29">
        <v>96.977117647058805</v>
      </c>
      <c r="H176" s="34">
        <v>96.977117647058805</v>
      </c>
      <c r="I176" s="40">
        <v>14.84788235294117</v>
      </c>
      <c r="J176" s="41">
        <v>0</v>
      </c>
      <c r="K176" s="40">
        <v>1.5629349845201232</v>
      </c>
      <c r="L176" s="44">
        <v>0</v>
      </c>
      <c r="M176" s="40">
        <v>4.647861702776241E-2</v>
      </c>
      <c r="N176" s="41">
        <v>0</v>
      </c>
      <c r="O176" s="40">
        <v>0.44154686176374291</v>
      </c>
      <c r="P176" s="51">
        <v>0</v>
      </c>
    </row>
    <row r="177" spans="2:16" x14ac:dyDescent="0.5"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</row>
    <row r="178" spans="2:16" ht="14.7" thickBot="1" x14ac:dyDescent="0.55000000000000004">
      <c r="B178" t="s">
        <v>81</v>
      </c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</row>
    <row r="179" spans="2:16" ht="14.7" thickBot="1" x14ac:dyDescent="0.55000000000000004">
      <c r="B179" s="17" t="s">
        <v>24</v>
      </c>
      <c r="C179" s="21">
        <v>0.48750000000000004</v>
      </c>
      <c r="D179" s="21">
        <v>0.16250000000000001</v>
      </c>
      <c r="E179" s="21">
        <v>136.5</v>
      </c>
      <c r="F179" s="21">
        <v>45.5</v>
      </c>
      <c r="G179" s="29">
        <v>109.73726470588234</v>
      </c>
      <c r="H179" s="34">
        <v>109.73726470588234</v>
      </c>
      <c r="I179" s="40">
        <v>26.762735294117661</v>
      </c>
      <c r="J179" s="41">
        <v>0</v>
      </c>
      <c r="K179" s="40">
        <v>3.5683647058823547</v>
      </c>
      <c r="L179" s="44">
        <v>0</v>
      </c>
      <c r="M179" s="40">
        <v>0.10662093431554535</v>
      </c>
      <c r="N179" s="41">
        <v>0</v>
      </c>
      <c r="O179" s="40">
        <v>0.79965700736659018</v>
      </c>
      <c r="P179" s="51">
        <v>0</v>
      </c>
    </row>
    <row r="180" spans="2:16" ht="14.7" thickBot="1" x14ac:dyDescent="0.55000000000000004">
      <c r="B180" s="9" t="s">
        <v>25</v>
      </c>
      <c r="C180" s="22">
        <v>0.21</v>
      </c>
      <c r="D180" s="22">
        <v>0.13999999999999999</v>
      </c>
      <c r="E180" s="21">
        <v>58.8</v>
      </c>
      <c r="F180" s="21">
        <v>39.199999999999996</v>
      </c>
      <c r="G180" s="29">
        <v>49.830882352941195</v>
      </c>
      <c r="H180" s="34">
        <v>49.830882352941195</v>
      </c>
      <c r="I180" s="40">
        <v>8.9691176470588019</v>
      </c>
      <c r="J180" s="41">
        <v>0</v>
      </c>
      <c r="K180" s="40">
        <v>1.1958823529411735</v>
      </c>
      <c r="L180" s="44">
        <v>0</v>
      </c>
      <c r="M180" s="40">
        <v>3.5532575821354669E-2</v>
      </c>
      <c r="N180" s="41">
        <v>0</v>
      </c>
      <c r="O180" s="40">
        <v>0.26649431866015999</v>
      </c>
      <c r="P180" s="51">
        <v>0</v>
      </c>
    </row>
    <row r="181" spans="2:16" ht="14.7" thickBot="1" x14ac:dyDescent="0.55000000000000004">
      <c r="B181" s="18" t="s">
        <v>24</v>
      </c>
      <c r="C181" s="25">
        <v>0.48750000000000004</v>
      </c>
      <c r="D181" s="25">
        <v>0.16250000000000001</v>
      </c>
      <c r="E181" s="27">
        <v>136.5</v>
      </c>
      <c r="F181" s="27">
        <v>45.5</v>
      </c>
      <c r="G181" s="29">
        <v>109.73726470588234</v>
      </c>
      <c r="H181" s="34">
        <v>109.73726470588234</v>
      </c>
      <c r="I181" s="42">
        <v>26.762735294117661</v>
      </c>
      <c r="J181" s="43">
        <v>0</v>
      </c>
      <c r="K181" s="42">
        <v>3.5683647058823547</v>
      </c>
      <c r="L181" s="45">
        <v>0</v>
      </c>
      <c r="M181" s="42">
        <v>0.10662093431554535</v>
      </c>
      <c r="N181" s="43">
        <v>0</v>
      </c>
      <c r="O181" s="40">
        <v>0.79965700736659018</v>
      </c>
      <c r="P181" s="52">
        <v>0</v>
      </c>
    </row>
    <row r="182" spans="2:16" x14ac:dyDescent="0.5"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</row>
    <row r="183" spans="2:16" ht="14.7" thickBot="1" x14ac:dyDescent="0.55000000000000004">
      <c r="B183" t="s">
        <v>82</v>
      </c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</row>
    <row r="184" spans="2:16" ht="14.7" thickBot="1" x14ac:dyDescent="0.55000000000000004">
      <c r="B184" s="18" t="s">
        <v>24</v>
      </c>
      <c r="C184" s="21">
        <v>0.48750000000000004</v>
      </c>
      <c r="D184" s="21">
        <v>0.16250000000000001</v>
      </c>
      <c r="E184" s="21">
        <v>22.912500000000001</v>
      </c>
      <c r="F184" s="21">
        <v>7.6375000000000002</v>
      </c>
      <c r="G184" s="29">
        <v>51.040588235294109</v>
      </c>
      <c r="H184" s="34">
        <v>51.040588235294109</v>
      </c>
      <c r="I184" s="40">
        <v>0</v>
      </c>
      <c r="J184" s="41">
        <v>0</v>
      </c>
      <c r="K184" s="40">
        <v>0</v>
      </c>
      <c r="L184" s="44">
        <v>0</v>
      </c>
      <c r="M184" s="40">
        <v>0</v>
      </c>
      <c r="N184" s="41">
        <v>0</v>
      </c>
      <c r="O184" s="40">
        <v>0</v>
      </c>
      <c r="P184" s="51">
        <v>0</v>
      </c>
    </row>
    <row r="185" spans="2:16" ht="14.7" thickBot="1" x14ac:dyDescent="0.55000000000000004">
      <c r="B185" s="9" t="s">
        <v>25</v>
      </c>
      <c r="C185" s="22">
        <v>0.21</v>
      </c>
      <c r="D185" s="22">
        <v>0.13999999999999999</v>
      </c>
      <c r="E185" s="21">
        <v>9.8699999999999992</v>
      </c>
      <c r="F185" s="21">
        <v>6.5799999999999992</v>
      </c>
      <c r="G185" s="29">
        <v>38.203676470588249</v>
      </c>
      <c r="H185" s="34">
        <v>38.203676470588249</v>
      </c>
      <c r="I185" s="40">
        <v>0</v>
      </c>
      <c r="J185" s="41">
        <v>0</v>
      </c>
      <c r="K185" s="40">
        <v>0</v>
      </c>
      <c r="L185" s="44">
        <v>0</v>
      </c>
      <c r="M185" s="40">
        <v>0</v>
      </c>
      <c r="N185" s="41">
        <v>0</v>
      </c>
      <c r="O185" s="40">
        <v>0</v>
      </c>
      <c r="P185" s="51">
        <v>0</v>
      </c>
    </row>
    <row r="186" spans="2:16" ht="14.7" thickBot="1" x14ac:dyDescent="0.55000000000000004">
      <c r="B186" s="18" t="s">
        <v>24</v>
      </c>
      <c r="C186" s="25">
        <v>0.48750000000000004</v>
      </c>
      <c r="D186" s="25">
        <v>0.16250000000000001</v>
      </c>
      <c r="E186" s="27">
        <v>22.912500000000001</v>
      </c>
      <c r="F186" s="27">
        <v>7.6375000000000002</v>
      </c>
      <c r="G186" s="29">
        <v>51.040588235294109</v>
      </c>
      <c r="H186" s="34">
        <v>51.040588235294109</v>
      </c>
      <c r="I186" s="42">
        <v>0</v>
      </c>
      <c r="J186" s="43">
        <v>0</v>
      </c>
      <c r="K186" s="42">
        <v>0</v>
      </c>
      <c r="L186" s="45">
        <v>0</v>
      </c>
      <c r="M186" s="42">
        <v>0</v>
      </c>
      <c r="N186" s="43">
        <v>0</v>
      </c>
      <c r="O186" s="40">
        <v>0</v>
      </c>
      <c r="P186" s="52">
        <v>0</v>
      </c>
    </row>
    <row r="187" spans="2:16" x14ac:dyDescent="0.5"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</row>
    <row r="188" spans="2:16" ht="14.7" thickBot="1" x14ac:dyDescent="0.55000000000000004">
      <c r="B188" t="s">
        <v>83</v>
      </c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</row>
    <row r="189" spans="2:16" ht="14.7" thickBot="1" x14ac:dyDescent="0.55000000000000004">
      <c r="B189" s="17" t="s">
        <v>27</v>
      </c>
      <c r="C189" s="21">
        <v>0.26</v>
      </c>
      <c r="D189" s="21">
        <v>0</v>
      </c>
      <c r="E189" s="21">
        <v>33.020000000000003</v>
      </c>
      <c r="F189" s="21">
        <v>0</v>
      </c>
      <c r="G189" s="29">
        <v>76.560882352941164</v>
      </c>
      <c r="H189" s="34">
        <v>76.560882352941164</v>
      </c>
      <c r="I189" s="40">
        <v>0</v>
      </c>
      <c r="J189" s="41">
        <v>0</v>
      </c>
      <c r="K189" s="40">
        <v>0</v>
      </c>
      <c r="L189" s="44">
        <v>0</v>
      </c>
      <c r="M189" s="40">
        <v>0</v>
      </c>
      <c r="N189" s="41">
        <v>0</v>
      </c>
      <c r="O189" s="40">
        <v>0</v>
      </c>
      <c r="P189" s="51">
        <v>0</v>
      </c>
    </row>
    <row r="190" spans="2:16" ht="14.7" thickBot="1" x14ac:dyDescent="0.55000000000000004">
      <c r="B190" s="9" t="s">
        <v>25</v>
      </c>
      <c r="C190" s="22">
        <v>0.312</v>
      </c>
      <c r="D190" s="22">
        <v>0.20800000000000002</v>
      </c>
      <c r="E190" s="21">
        <v>39.624000000000002</v>
      </c>
      <c r="F190" s="21">
        <v>26.416000000000004</v>
      </c>
      <c r="G190" s="29">
        <v>49.830882352941195</v>
      </c>
      <c r="H190" s="34">
        <v>49.830882352941195</v>
      </c>
      <c r="I190" s="40">
        <v>0</v>
      </c>
      <c r="J190" s="41">
        <v>0</v>
      </c>
      <c r="K190" s="40">
        <v>0</v>
      </c>
      <c r="L190" s="44">
        <v>0</v>
      </c>
      <c r="M190" s="40">
        <v>0</v>
      </c>
      <c r="N190" s="41">
        <v>0</v>
      </c>
      <c r="O190" s="40">
        <v>0</v>
      </c>
      <c r="P190" s="51">
        <v>0</v>
      </c>
    </row>
    <row r="191" spans="2:16" ht="14.7" thickBot="1" x14ac:dyDescent="0.55000000000000004">
      <c r="B191" s="18" t="s">
        <v>28</v>
      </c>
      <c r="C191" s="23">
        <v>0.52499999999999991</v>
      </c>
      <c r="D191" s="23">
        <v>0.17499999999999999</v>
      </c>
      <c r="E191" s="26">
        <v>66.674999999999983</v>
      </c>
      <c r="F191" s="26">
        <v>22.224999999999998</v>
      </c>
      <c r="G191" s="29">
        <v>76.560882352941164</v>
      </c>
      <c r="H191" s="34">
        <v>76.560882352941164</v>
      </c>
      <c r="I191" s="40">
        <v>0</v>
      </c>
      <c r="J191" s="41">
        <v>0</v>
      </c>
      <c r="K191" s="40">
        <v>0</v>
      </c>
      <c r="L191" s="44">
        <v>0</v>
      </c>
      <c r="M191" s="40">
        <v>0</v>
      </c>
      <c r="N191" s="41">
        <v>0</v>
      </c>
      <c r="O191" s="40">
        <v>0</v>
      </c>
      <c r="P191" s="51">
        <v>0</v>
      </c>
    </row>
    <row r="192" spans="2:16" x14ac:dyDescent="0.5"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</row>
    <row r="193" spans="2:16" ht="14.7" thickBot="1" x14ac:dyDescent="0.55000000000000004">
      <c r="B193" t="s">
        <v>84</v>
      </c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</row>
    <row r="194" spans="2:16" ht="14.7" thickBot="1" x14ac:dyDescent="0.55000000000000004">
      <c r="B194" s="18" t="s">
        <v>24</v>
      </c>
      <c r="C194" s="21">
        <v>0.48750000000000004</v>
      </c>
      <c r="D194" s="21">
        <v>0.16250000000000001</v>
      </c>
      <c r="E194" s="21">
        <v>53.137500000000003</v>
      </c>
      <c r="F194" s="21">
        <v>17.712500000000002</v>
      </c>
      <c r="G194" s="29">
        <v>76.560882352941164</v>
      </c>
      <c r="H194" s="34">
        <v>76.560882352941164</v>
      </c>
      <c r="I194" s="40">
        <v>0</v>
      </c>
      <c r="J194" s="41">
        <v>0</v>
      </c>
      <c r="K194" s="40">
        <v>0</v>
      </c>
      <c r="L194" s="44">
        <v>0</v>
      </c>
      <c r="M194" s="40">
        <v>0</v>
      </c>
      <c r="N194" s="41">
        <v>0</v>
      </c>
      <c r="O194" s="40">
        <v>0</v>
      </c>
      <c r="P194" s="51">
        <v>0</v>
      </c>
    </row>
    <row r="195" spans="2:16" ht="14.7" thickBot="1" x14ac:dyDescent="0.55000000000000004">
      <c r="B195" s="9" t="s">
        <v>25</v>
      </c>
      <c r="C195" s="22">
        <v>0.21</v>
      </c>
      <c r="D195" s="22">
        <v>0.13999999999999999</v>
      </c>
      <c r="E195" s="21">
        <v>22.89</v>
      </c>
      <c r="F195" s="21">
        <v>15.259999999999998</v>
      </c>
      <c r="G195" s="29">
        <v>39.864705882352951</v>
      </c>
      <c r="H195" s="34">
        <v>39.864705882352951</v>
      </c>
      <c r="I195" s="40">
        <v>0</v>
      </c>
      <c r="J195" s="41">
        <v>0</v>
      </c>
      <c r="K195" s="40">
        <v>0</v>
      </c>
      <c r="L195" s="44">
        <v>0</v>
      </c>
      <c r="M195" s="40">
        <v>0</v>
      </c>
      <c r="N195" s="41">
        <v>0</v>
      </c>
      <c r="O195" s="40">
        <v>0</v>
      </c>
      <c r="P195" s="51">
        <v>0</v>
      </c>
    </row>
    <row r="196" spans="2:16" ht="14.7" thickBot="1" x14ac:dyDescent="0.55000000000000004">
      <c r="B196" s="18" t="s">
        <v>24</v>
      </c>
      <c r="C196" s="25">
        <v>0.48750000000000004</v>
      </c>
      <c r="D196" s="25">
        <v>0.16250000000000001</v>
      </c>
      <c r="E196" s="27">
        <v>53.137500000000003</v>
      </c>
      <c r="F196" s="27">
        <v>17.712500000000002</v>
      </c>
      <c r="G196" s="29">
        <v>76.560882352941164</v>
      </c>
      <c r="H196" s="34">
        <v>76.560882352941164</v>
      </c>
      <c r="I196" s="42">
        <v>0</v>
      </c>
      <c r="J196" s="43">
        <v>0</v>
      </c>
      <c r="K196" s="42">
        <v>0</v>
      </c>
      <c r="L196" s="45">
        <v>0</v>
      </c>
      <c r="M196" s="42">
        <v>0</v>
      </c>
      <c r="N196" s="43">
        <v>0</v>
      </c>
      <c r="O196" s="40">
        <v>0</v>
      </c>
      <c r="P196" s="52">
        <v>0</v>
      </c>
    </row>
    <row r="197" spans="2:16" x14ac:dyDescent="0.5"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</row>
    <row r="198" spans="2:16" ht="14.7" thickBot="1" x14ac:dyDescent="0.55000000000000004">
      <c r="B198" t="s">
        <v>85</v>
      </c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</row>
    <row r="199" spans="2:16" ht="14.7" thickBot="1" x14ac:dyDescent="0.55000000000000004">
      <c r="B199" s="18" t="s">
        <v>24</v>
      </c>
      <c r="C199" s="21">
        <v>0.48750000000000004</v>
      </c>
      <c r="D199" s="21">
        <v>0.16250000000000001</v>
      </c>
      <c r="E199" s="21">
        <v>44.85</v>
      </c>
      <c r="F199" s="21">
        <v>14.950000000000001</v>
      </c>
      <c r="G199" s="29">
        <v>67.628779411764697</v>
      </c>
      <c r="H199" s="34">
        <v>67.628779411764697</v>
      </c>
      <c r="I199" s="40">
        <v>0</v>
      </c>
      <c r="J199" s="41">
        <v>0</v>
      </c>
      <c r="K199" s="40">
        <v>0</v>
      </c>
      <c r="L199" s="44">
        <v>0</v>
      </c>
      <c r="M199" s="40">
        <v>0</v>
      </c>
      <c r="N199" s="41">
        <v>0</v>
      </c>
      <c r="O199" s="40">
        <v>0</v>
      </c>
      <c r="P199" s="51">
        <v>0</v>
      </c>
    </row>
    <row r="200" spans="2:16" ht="14.7" thickBot="1" x14ac:dyDescent="0.55000000000000004">
      <c r="B200" s="9" t="s">
        <v>25</v>
      </c>
      <c r="C200" s="22">
        <v>0.21</v>
      </c>
      <c r="D200" s="22">
        <v>0.13999999999999999</v>
      </c>
      <c r="E200" s="21">
        <v>19.32</v>
      </c>
      <c r="F200" s="21">
        <v>12.879999999999999</v>
      </c>
      <c r="G200" s="29">
        <v>43.186764705882368</v>
      </c>
      <c r="H200" s="34">
        <v>43.186764705882368</v>
      </c>
      <c r="I200" s="40">
        <v>0</v>
      </c>
      <c r="J200" s="41">
        <v>0</v>
      </c>
      <c r="K200" s="40">
        <v>0</v>
      </c>
      <c r="L200" s="44">
        <v>0</v>
      </c>
      <c r="M200" s="40">
        <v>0</v>
      </c>
      <c r="N200" s="41">
        <v>0</v>
      </c>
      <c r="O200" s="40">
        <v>0</v>
      </c>
      <c r="P200" s="51">
        <v>0</v>
      </c>
    </row>
    <row r="201" spans="2:16" ht="14.7" thickBot="1" x14ac:dyDescent="0.55000000000000004">
      <c r="B201" s="18" t="s">
        <v>24</v>
      </c>
      <c r="C201" s="25">
        <v>0.48750000000000004</v>
      </c>
      <c r="D201" s="25">
        <v>0.16250000000000001</v>
      </c>
      <c r="E201" s="27">
        <v>44.85</v>
      </c>
      <c r="F201" s="27">
        <v>14.950000000000001</v>
      </c>
      <c r="G201" s="29">
        <v>67.628779411764697</v>
      </c>
      <c r="H201" s="34">
        <v>67.628779411764697</v>
      </c>
      <c r="I201" s="42">
        <v>0</v>
      </c>
      <c r="J201" s="43">
        <v>0</v>
      </c>
      <c r="K201" s="42">
        <v>0</v>
      </c>
      <c r="L201" s="45">
        <v>0</v>
      </c>
      <c r="M201" s="42">
        <v>0</v>
      </c>
      <c r="N201" s="43">
        <v>0</v>
      </c>
      <c r="O201" s="40">
        <v>0</v>
      </c>
      <c r="P201" s="52">
        <v>0</v>
      </c>
    </row>
    <row r="202" spans="2:16" x14ac:dyDescent="0.5"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</row>
    <row r="203" spans="2:16" ht="14.7" thickBot="1" x14ac:dyDescent="0.55000000000000004">
      <c r="B203" t="s">
        <v>86</v>
      </c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</row>
    <row r="204" spans="2:16" ht="14.7" thickBot="1" x14ac:dyDescent="0.55000000000000004">
      <c r="B204" s="17" t="s">
        <v>24</v>
      </c>
      <c r="C204" s="21">
        <v>0.48750000000000004</v>
      </c>
      <c r="D204" s="21">
        <v>0.16250000000000001</v>
      </c>
      <c r="E204" s="21">
        <v>53.625000000000007</v>
      </c>
      <c r="F204" s="21">
        <v>17.875</v>
      </c>
      <c r="G204" s="29">
        <v>84.216970588235284</v>
      </c>
      <c r="H204" s="34">
        <v>84.216970588235284</v>
      </c>
      <c r="I204" s="40">
        <v>0</v>
      </c>
      <c r="J204" s="41">
        <v>0</v>
      </c>
      <c r="K204" s="40">
        <v>0</v>
      </c>
      <c r="L204" s="44">
        <v>0</v>
      </c>
      <c r="M204" s="40">
        <v>0</v>
      </c>
      <c r="N204" s="41">
        <v>0</v>
      </c>
      <c r="O204" s="40">
        <v>0</v>
      </c>
      <c r="P204" s="51">
        <v>0</v>
      </c>
    </row>
    <row r="205" spans="2:16" ht="14.7" thickBot="1" x14ac:dyDescent="0.55000000000000004">
      <c r="B205" s="9" t="s">
        <v>25</v>
      </c>
      <c r="C205" s="22">
        <v>0.21</v>
      </c>
      <c r="D205" s="22">
        <v>0.13999999999999999</v>
      </c>
      <c r="E205" s="21">
        <v>23.099999999999998</v>
      </c>
      <c r="F205" s="21">
        <v>15.399999999999999</v>
      </c>
      <c r="G205" s="29">
        <v>33.22058823529413</v>
      </c>
      <c r="H205" s="34">
        <v>33.22058823529413</v>
      </c>
      <c r="I205" s="40">
        <v>0</v>
      </c>
      <c r="J205" s="41">
        <v>0</v>
      </c>
      <c r="K205" s="40">
        <v>0</v>
      </c>
      <c r="L205" s="44">
        <v>0</v>
      </c>
      <c r="M205" s="40">
        <v>0</v>
      </c>
      <c r="N205" s="41">
        <v>0</v>
      </c>
      <c r="O205" s="40">
        <v>0</v>
      </c>
      <c r="P205" s="51">
        <v>0</v>
      </c>
    </row>
    <row r="206" spans="2:16" ht="14.7" thickBot="1" x14ac:dyDescent="0.55000000000000004">
      <c r="B206" s="18" t="s">
        <v>24</v>
      </c>
      <c r="C206" s="23">
        <v>0.48750000000000004</v>
      </c>
      <c r="D206" s="23">
        <v>0.16250000000000001</v>
      </c>
      <c r="E206" s="26">
        <v>53.625000000000007</v>
      </c>
      <c r="F206" s="26">
        <v>17.875</v>
      </c>
      <c r="G206" s="29">
        <v>84.216970588235284</v>
      </c>
      <c r="H206" s="34">
        <v>84.216970588235284</v>
      </c>
      <c r="I206" s="40">
        <v>0</v>
      </c>
      <c r="J206" s="41">
        <v>0</v>
      </c>
      <c r="K206" s="40">
        <v>0</v>
      </c>
      <c r="L206" s="44">
        <v>0</v>
      </c>
      <c r="M206" s="40">
        <v>0</v>
      </c>
      <c r="N206" s="41">
        <v>0</v>
      </c>
      <c r="O206" s="40">
        <v>0</v>
      </c>
      <c r="P206" s="51">
        <v>0</v>
      </c>
    </row>
    <row r="208" spans="2:16" ht="14.7" thickBot="1" x14ac:dyDescent="0.55000000000000004">
      <c r="B208" t="s">
        <v>87</v>
      </c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</row>
    <row r="209" spans="2:16" ht="14.7" thickBot="1" x14ac:dyDescent="0.55000000000000004">
      <c r="B209" s="18" t="s">
        <v>24</v>
      </c>
      <c r="C209" s="21">
        <v>0.48750000000000004</v>
      </c>
      <c r="D209" s="21">
        <v>0.16250000000000001</v>
      </c>
      <c r="E209" s="21">
        <v>171.11250000000001</v>
      </c>
      <c r="F209" s="21">
        <v>57.037500000000001</v>
      </c>
      <c r="G209" s="29">
        <v>112.28929411764705</v>
      </c>
      <c r="H209" s="34">
        <v>112.28929411764705</v>
      </c>
      <c r="I209" s="40">
        <v>58.823205882352966</v>
      </c>
      <c r="J209" s="41">
        <v>0</v>
      </c>
      <c r="K209" s="40">
        <v>6.5359117647058849</v>
      </c>
      <c r="L209" s="44">
        <v>0</v>
      </c>
      <c r="M209" s="40">
        <v>0.19669094510659993</v>
      </c>
      <c r="N209" s="41">
        <v>0</v>
      </c>
      <c r="O209" s="40">
        <v>1.7702185059593993</v>
      </c>
      <c r="P209" s="51">
        <v>0</v>
      </c>
    </row>
    <row r="210" spans="2:16" ht="14.7" thickBot="1" x14ac:dyDescent="0.55000000000000004">
      <c r="B210" s="9" t="s">
        <v>25</v>
      </c>
      <c r="C210" s="22">
        <v>0.21</v>
      </c>
      <c r="D210" s="22">
        <v>0.13999999999999999</v>
      </c>
      <c r="E210" s="21">
        <v>73.709999999999994</v>
      </c>
      <c r="F210" s="21">
        <v>49.139999999999993</v>
      </c>
      <c r="G210" s="29">
        <v>59.797058823529433</v>
      </c>
      <c r="H210" s="34">
        <v>59.797058823529433</v>
      </c>
      <c r="I210" s="40">
        <v>13.912941176470561</v>
      </c>
      <c r="J210" s="41">
        <v>0</v>
      </c>
      <c r="K210" s="40">
        <v>1.5458823529411734</v>
      </c>
      <c r="L210" s="44">
        <v>0</v>
      </c>
      <c r="M210" s="40">
        <v>4.5969663526647372E-2</v>
      </c>
      <c r="N210" s="41">
        <v>0</v>
      </c>
      <c r="O210" s="40">
        <v>0.41372697173982637</v>
      </c>
      <c r="P210" s="51">
        <v>0</v>
      </c>
    </row>
    <row r="211" spans="2:16" ht="14.7" thickBot="1" x14ac:dyDescent="0.55000000000000004">
      <c r="B211" s="18" t="s">
        <v>24</v>
      </c>
      <c r="C211" s="25">
        <v>0.48750000000000004</v>
      </c>
      <c r="D211" s="25">
        <v>0.16250000000000001</v>
      </c>
      <c r="E211" s="27">
        <v>171.11250000000001</v>
      </c>
      <c r="F211" s="27">
        <v>57.037500000000001</v>
      </c>
      <c r="G211" s="29">
        <v>112.28929411764705</v>
      </c>
      <c r="H211" s="34">
        <v>112.28929411764705</v>
      </c>
      <c r="I211" s="42">
        <v>58.823205882352966</v>
      </c>
      <c r="J211" s="43">
        <v>0</v>
      </c>
      <c r="K211" s="42">
        <v>6.5359117647058849</v>
      </c>
      <c r="L211" s="45">
        <v>0</v>
      </c>
      <c r="M211" s="42">
        <v>0.19669094510659993</v>
      </c>
      <c r="N211" s="43">
        <v>0</v>
      </c>
      <c r="O211" s="40">
        <v>1.7702185059593993</v>
      </c>
      <c r="P211" s="52">
        <v>0</v>
      </c>
    </row>
    <row r="212" spans="2:16" x14ac:dyDescent="0.5"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</row>
    <row r="213" spans="2:16" ht="14.7" thickBot="1" x14ac:dyDescent="0.55000000000000004">
      <c r="B213" t="s">
        <v>88</v>
      </c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</row>
    <row r="214" spans="2:16" ht="14.7" thickBot="1" x14ac:dyDescent="0.55000000000000004">
      <c r="B214" s="17" t="s">
        <v>24</v>
      </c>
      <c r="C214" s="21">
        <v>0.48750000000000004</v>
      </c>
      <c r="D214" s="21">
        <v>0.16250000000000001</v>
      </c>
      <c r="E214" s="21">
        <v>46.312500000000007</v>
      </c>
      <c r="F214" s="21">
        <v>15.4375</v>
      </c>
      <c r="G214" s="29">
        <v>71.45682352941175</v>
      </c>
      <c r="H214" s="34">
        <v>71.45682352941175</v>
      </c>
      <c r="I214" s="40">
        <v>0</v>
      </c>
      <c r="J214" s="41">
        <v>0</v>
      </c>
      <c r="K214" s="40">
        <v>0</v>
      </c>
      <c r="L214" s="44">
        <v>0</v>
      </c>
      <c r="M214" s="40">
        <v>0</v>
      </c>
      <c r="N214" s="41">
        <v>0</v>
      </c>
      <c r="O214" s="40">
        <v>0</v>
      </c>
      <c r="P214" s="51">
        <v>0</v>
      </c>
    </row>
    <row r="215" spans="2:16" ht="14.7" thickBot="1" x14ac:dyDescent="0.55000000000000004">
      <c r="B215" s="9" t="s">
        <v>25</v>
      </c>
      <c r="C215" s="22">
        <v>0.21</v>
      </c>
      <c r="D215" s="22">
        <v>0.13999999999999999</v>
      </c>
      <c r="E215" s="21">
        <v>19.95</v>
      </c>
      <c r="F215" s="21">
        <v>13.299999999999999</v>
      </c>
      <c r="G215" s="29">
        <v>39.864705882352951</v>
      </c>
      <c r="H215" s="34">
        <v>39.864705882352951</v>
      </c>
      <c r="I215" s="40">
        <v>0</v>
      </c>
      <c r="J215" s="41">
        <v>0</v>
      </c>
      <c r="K215" s="40">
        <v>0</v>
      </c>
      <c r="L215" s="44">
        <v>0</v>
      </c>
      <c r="M215" s="40">
        <v>0</v>
      </c>
      <c r="N215" s="41">
        <v>0</v>
      </c>
      <c r="O215" s="40">
        <v>0</v>
      </c>
      <c r="P215" s="51">
        <v>0</v>
      </c>
    </row>
    <row r="216" spans="2:16" ht="14.7" thickBot="1" x14ac:dyDescent="0.55000000000000004">
      <c r="B216" s="18" t="s">
        <v>24</v>
      </c>
      <c r="C216" s="23">
        <v>0.48750000000000004</v>
      </c>
      <c r="D216" s="23">
        <v>0.16250000000000001</v>
      </c>
      <c r="E216" s="26">
        <v>46.312500000000007</v>
      </c>
      <c r="F216" s="26">
        <v>15.4375</v>
      </c>
      <c r="G216" s="29">
        <v>71.45682352941175</v>
      </c>
      <c r="H216" s="34">
        <v>71.45682352941175</v>
      </c>
      <c r="I216" s="40">
        <v>0</v>
      </c>
      <c r="J216" s="41">
        <v>0</v>
      </c>
      <c r="K216" s="40">
        <v>0</v>
      </c>
      <c r="L216" s="44">
        <v>0</v>
      </c>
      <c r="M216" s="40">
        <v>0</v>
      </c>
      <c r="N216" s="41">
        <v>0</v>
      </c>
      <c r="O216" s="40">
        <v>0</v>
      </c>
      <c r="P216" s="51">
        <v>0</v>
      </c>
    </row>
    <row r="218" spans="2:16" ht="14.7" thickBot="1" x14ac:dyDescent="0.55000000000000004">
      <c r="B218" t="s">
        <v>89</v>
      </c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</row>
    <row r="219" spans="2:16" ht="14.7" thickBot="1" x14ac:dyDescent="0.55000000000000004">
      <c r="B219" s="18" t="s">
        <v>24</v>
      </c>
      <c r="C219" s="21">
        <v>0.48750000000000004</v>
      </c>
      <c r="D219" s="21">
        <v>0.16250000000000001</v>
      </c>
      <c r="E219" s="21">
        <v>48.750000000000007</v>
      </c>
      <c r="F219" s="21">
        <v>16.25</v>
      </c>
      <c r="G219" s="29">
        <v>76.560882352941164</v>
      </c>
      <c r="H219" s="34">
        <v>76.560882352941164</v>
      </c>
      <c r="I219" s="40">
        <v>0</v>
      </c>
      <c r="J219" s="41">
        <v>0</v>
      </c>
      <c r="K219" s="40">
        <v>0</v>
      </c>
      <c r="L219" s="44">
        <v>0</v>
      </c>
      <c r="M219" s="40">
        <v>0</v>
      </c>
      <c r="N219" s="41">
        <v>0</v>
      </c>
      <c r="O219" s="40">
        <v>0</v>
      </c>
      <c r="P219" s="51">
        <v>0</v>
      </c>
    </row>
    <row r="220" spans="2:16" ht="14.7" thickBot="1" x14ac:dyDescent="0.55000000000000004">
      <c r="B220" s="9" t="s">
        <v>25</v>
      </c>
      <c r="C220" s="22">
        <v>0.21</v>
      </c>
      <c r="D220" s="22">
        <v>0.13999999999999999</v>
      </c>
      <c r="E220" s="21">
        <v>21</v>
      </c>
      <c r="F220" s="21">
        <v>13.999999999999998</v>
      </c>
      <c r="G220" s="29">
        <v>36.54264705882354</v>
      </c>
      <c r="H220" s="34">
        <v>36.54264705882354</v>
      </c>
      <c r="I220" s="40">
        <v>0</v>
      </c>
      <c r="J220" s="41">
        <v>0</v>
      </c>
      <c r="K220" s="40">
        <v>0</v>
      </c>
      <c r="L220" s="44">
        <v>0</v>
      </c>
      <c r="M220" s="40">
        <v>0</v>
      </c>
      <c r="N220" s="41">
        <v>0</v>
      </c>
      <c r="O220" s="40">
        <v>0</v>
      </c>
      <c r="P220" s="51">
        <v>0</v>
      </c>
    </row>
    <row r="221" spans="2:16" ht="14.7" thickBot="1" x14ac:dyDescent="0.55000000000000004">
      <c r="B221" s="18" t="s">
        <v>24</v>
      </c>
      <c r="C221" s="25">
        <v>0.48750000000000004</v>
      </c>
      <c r="D221" s="25">
        <v>0.16250000000000001</v>
      </c>
      <c r="E221" s="27">
        <v>48.750000000000007</v>
      </c>
      <c r="F221" s="27">
        <v>16.25</v>
      </c>
      <c r="G221" s="29">
        <v>76.560882352941164</v>
      </c>
      <c r="H221" s="34">
        <v>76.560882352941164</v>
      </c>
      <c r="I221" s="42">
        <v>0</v>
      </c>
      <c r="J221" s="43">
        <v>0</v>
      </c>
      <c r="K221" s="42">
        <v>0</v>
      </c>
      <c r="L221" s="45">
        <v>0</v>
      </c>
      <c r="M221" s="42">
        <v>0</v>
      </c>
      <c r="N221" s="43">
        <v>0</v>
      </c>
      <c r="O221" s="40">
        <v>0</v>
      </c>
      <c r="P221" s="52">
        <v>0</v>
      </c>
    </row>
    <row r="222" spans="2:16" x14ac:dyDescent="0.5"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</row>
    <row r="223" spans="2:16" ht="14.7" thickBot="1" x14ac:dyDescent="0.55000000000000004">
      <c r="B223" t="s">
        <v>90</v>
      </c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</row>
    <row r="224" spans="2:16" ht="14.7" thickBot="1" x14ac:dyDescent="0.55000000000000004">
      <c r="B224" s="17" t="s">
        <v>27</v>
      </c>
      <c r="C224" s="21">
        <v>0.26</v>
      </c>
      <c r="D224" s="21">
        <v>0</v>
      </c>
      <c r="E224" s="21">
        <v>49.14</v>
      </c>
      <c r="F224" s="21">
        <v>0</v>
      </c>
      <c r="G224" s="29">
        <v>76.560882352941164</v>
      </c>
      <c r="H224" s="34">
        <v>76.560882352941164</v>
      </c>
      <c r="I224" s="40">
        <v>0</v>
      </c>
      <c r="J224" s="41">
        <v>0</v>
      </c>
      <c r="K224" s="40">
        <v>0</v>
      </c>
      <c r="L224" s="44">
        <v>0</v>
      </c>
      <c r="M224" s="40">
        <v>0</v>
      </c>
      <c r="N224" s="41">
        <v>0</v>
      </c>
      <c r="O224" s="40">
        <v>0</v>
      </c>
      <c r="P224" s="51">
        <v>0</v>
      </c>
    </row>
    <row r="225" spans="2:16" ht="14.7" thickBot="1" x14ac:dyDescent="0.55000000000000004">
      <c r="B225" s="9" t="s">
        <v>25</v>
      </c>
      <c r="C225" s="22">
        <v>0.312</v>
      </c>
      <c r="D225" s="22">
        <v>0.20800000000000002</v>
      </c>
      <c r="E225" s="21">
        <v>58.967999999999996</v>
      </c>
      <c r="F225" s="21">
        <v>39.312000000000005</v>
      </c>
      <c r="G225" s="29">
        <v>49.830882352941195</v>
      </c>
      <c r="H225" s="34">
        <v>49.830882352941195</v>
      </c>
      <c r="I225" s="40">
        <v>9.1371176470588011</v>
      </c>
      <c r="J225" s="41">
        <v>0</v>
      </c>
      <c r="K225" s="40">
        <v>1.2182823529411735</v>
      </c>
      <c r="L225" s="44">
        <v>0</v>
      </c>
      <c r="M225" s="40">
        <v>3.6200034706884578E-2</v>
      </c>
      <c r="N225" s="41">
        <v>0</v>
      </c>
      <c r="O225" s="40">
        <v>0.27150026030163432</v>
      </c>
      <c r="P225" s="51">
        <v>0</v>
      </c>
    </row>
    <row r="226" spans="2:16" ht="14.7" thickBot="1" x14ac:dyDescent="0.55000000000000004">
      <c r="B226" s="18" t="s">
        <v>28</v>
      </c>
      <c r="C226" s="23">
        <v>0.52499999999999991</v>
      </c>
      <c r="D226" s="23">
        <v>0.17499999999999999</v>
      </c>
      <c r="E226" s="26">
        <v>99.22499999999998</v>
      </c>
      <c r="F226" s="26">
        <v>33.074999999999996</v>
      </c>
      <c r="G226" s="29">
        <v>76.560882352941164</v>
      </c>
      <c r="H226" s="34">
        <v>76.560882352941164</v>
      </c>
      <c r="I226" s="40">
        <v>22.664117647058816</v>
      </c>
      <c r="J226" s="41">
        <v>0</v>
      </c>
      <c r="K226" s="40">
        <v>3.0218823529411756</v>
      </c>
      <c r="L226" s="44">
        <v>0</v>
      </c>
      <c r="M226" s="40">
        <v>9.0175022325601442E-2</v>
      </c>
      <c r="N226" s="41">
        <v>0</v>
      </c>
      <c r="O226" s="40">
        <v>0.6763126674420108</v>
      </c>
      <c r="P226" s="51">
        <v>0</v>
      </c>
    </row>
    <row r="236" spans="2:16" x14ac:dyDescent="0.5">
      <c r="G236" t="s">
        <v>91</v>
      </c>
      <c r="H236">
        <v>100</v>
      </c>
      <c r="I236">
        <v>1.2</v>
      </c>
      <c r="J236">
        <f>H236*I236</f>
        <v>120</v>
      </c>
    </row>
    <row r="237" spans="2:16" x14ac:dyDescent="0.5">
      <c r="G237" t="s">
        <v>92</v>
      </c>
      <c r="H237">
        <v>30</v>
      </c>
      <c r="I237">
        <v>1.2</v>
      </c>
      <c r="J237">
        <f t="shared" ref="J237:J238" si="0">H237*I237</f>
        <v>36</v>
      </c>
    </row>
    <row r="238" spans="2:16" x14ac:dyDescent="0.5">
      <c r="G238" t="s">
        <v>93</v>
      </c>
      <c r="H238">
        <v>40</v>
      </c>
      <c r="I238">
        <v>1.6</v>
      </c>
      <c r="J238">
        <f t="shared" si="0"/>
        <v>64</v>
      </c>
    </row>
    <row r="239" spans="2:16" x14ac:dyDescent="0.5">
      <c r="J239">
        <f>SUM(J236:J238)</f>
        <v>220</v>
      </c>
    </row>
  </sheetData>
  <phoneticPr fontId="4" type="noConversion"/>
  <conditionalFormatting sqref="K4:L6">
    <cfRule type="colorScale" priority="175">
      <colorScale>
        <cfvo type="min"/>
        <cfvo type="max"/>
        <color rgb="FFFCFCFF"/>
        <color rgb="FFF8696B"/>
      </colorScale>
    </cfRule>
  </conditionalFormatting>
  <conditionalFormatting sqref="K14:L16">
    <cfRule type="colorScale" priority="169">
      <colorScale>
        <cfvo type="min"/>
        <cfvo type="max"/>
        <color rgb="FFFCFCFF"/>
        <color rgb="FFF8696B"/>
      </colorScale>
    </cfRule>
  </conditionalFormatting>
  <conditionalFormatting sqref="K19:L21">
    <cfRule type="colorScale" priority="163">
      <colorScale>
        <cfvo type="min"/>
        <cfvo type="max"/>
        <color rgb="FFFCFCFF"/>
        <color rgb="FFF8696B"/>
      </colorScale>
    </cfRule>
  </conditionalFormatting>
  <conditionalFormatting sqref="K24:L26">
    <cfRule type="colorScale" priority="157">
      <colorScale>
        <cfvo type="min"/>
        <cfvo type="max"/>
        <color rgb="FFFCFCFF"/>
        <color rgb="FFF8696B"/>
      </colorScale>
    </cfRule>
  </conditionalFormatting>
  <conditionalFormatting sqref="K29:L31">
    <cfRule type="colorScale" priority="151">
      <colorScale>
        <cfvo type="min"/>
        <cfvo type="max"/>
        <color rgb="FFFCFCFF"/>
        <color rgb="FFF8696B"/>
      </colorScale>
    </cfRule>
  </conditionalFormatting>
  <conditionalFormatting sqref="K34:L36">
    <cfRule type="colorScale" priority="145">
      <colorScale>
        <cfvo type="min"/>
        <cfvo type="max"/>
        <color rgb="FFFCFCFF"/>
        <color rgb="FFF8696B"/>
      </colorScale>
    </cfRule>
  </conditionalFormatting>
  <conditionalFormatting sqref="K44:L46">
    <cfRule type="colorScale" priority="133">
      <colorScale>
        <cfvo type="min"/>
        <cfvo type="max"/>
        <color rgb="FFFCFCFF"/>
        <color rgb="FFF8696B"/>
      </colorScale>
    </cfRule>
  </conditionalFormatting>
  <conditionalFormatting sqref="K54:L56">
    <cfRule type="colorScale" priority="121">
      <colorScale>
        <cfvo type="min"/>
        <cfvo type="max"/>
        <color rgb="FFFCFCFF"/>
        <color rgb="FFF8696B"/>
      </colorScale>
    </cfRule>
  </conditionalFormatting>
  <conditionalFormatting sqref="K59:L61">
    <cfRule type="colorScale" priority="115">
      <colorScale>
        <cfvo type="min"/>
        <cfvo type="max"/>
        <color rgb="FFFCFCFF"/>
        <color rgb="FFF8696B"/>
      </colorScale>
    </cfRule>
  </conditionalFormatting>
  <conditionalFormatting sqref="K69:L71">
    <cfRule type="colorScale" priority="103">
      <colorScale>
        <cfvo type="min"/>
        <cfvo type="max"/>
        <color rgb="FFFCFCFF"/>
        <color rgb="FFF8696B"/>
      </colorScale>
    </cfRule>
  </conditionalFormatting>
  <conditionalFormatting sqref="K79:L81">
    <cfRule type="colorScale" priority="85">
      <colorScale>
        <cfvo type="min"/>
        <cfvo type="max"/>
        <color rgb="FFFCFCFF"/>
        <color rgb="FFF8696B"/>
      </colorScale>
    </cfRule>
  </conditionalFormatting>
  <conditionalFormatting sqref="K84:L86">
    <cfRule type="colorScale" priority="91">
      <colorScale>
        <cfvo type="min"/>
        <cfvo type="max"/>
        <color rgb="FFFCFCFF"/>
        <color rgb="FFF8696B"/>
      </colorScale>
    </cfRule>
  </conditionalFormatting>
  <conditionalFormatting sqref="K109:L111">
    <cfRule type="colorScale" priority="82">
      <colorScale>
        <cfvo type="min"/>
        <cfvo type="max"/>
        <color rgb="FFFCFCFF"/>
        <color rgb="FFF8696B"/>
      </colorScale>
    </cfRule>
  </conditionalFormatting>
  <conditionalFormatting sqref="K114:L116">
    <cfRule type="colorScale" priority="66">
      <colorScale>
        <cfvo type="min"/>
        <cfvo type="max"/>
        <color rgb="FFFCFCFF"/>
        <color rgb="FFF8696B"/>
      </colorScale>
    </cfRule>
  </conditionalFormatting>
  <conditionalFormatting sqref="K134:L136">
    <cfRule type="colorScale" priority="54">
      <colorScale>
        <cfvo type="min"/>
        <cfvo type="max"/>
        <color rgb="FFFCFCFF"/>
        <color rgb="FFF8696B"/>
      </colorScale>
    </cfRule>
  </conditionalFormatting>
  <conditionalFormatting sqref="K139:L141">
    <cfRule type="colorScale" priority="51">
      <colorScale>
        <cfvo type="min"/>
        <cfvo type="max"/>
        <color rgb="FFFCFCFF"/>
        <color rgb="FFF8696B"/>
      </colorScale>
    </cfRule>
  </conditionalFormatting>
  <conditionalFormatting sqref="K174:L176">
    <cfRule type="colorScale" priority="30">
      <colorScale>
        <cfvo type="min"/>
        <cfvo type="max"/>
        <color rgb="FFFCFCFF"/>
        <color rgb="FFF8696B"/>
      </colorScale>
    </cfRule>
  </conditionalFormatting>
  <conditionalFormatting sqref="K179:L181">
    <cfRule type="colorScale" priority="27">
      <colorScale>
        <cfvo type="min"/>
        <cfvo type="max"/>
        <color rgb="FFFCFCFF"/>
        <color rgb="FFF8696B"/>
      </colorScale>
    </cfRule>
  </conditionalFormatting>
  <conditionalFormatting sqref="K209:L211">
    <cfRule type="colorScale" priority="12">
      <colorScale>
        <cfvo type="min"/>
        <cfvo type="max"/>
        <color rgb="FFFCFCFF"/>
        <color rgb="FFF8696B"/>
      </colorScale>
    </cfRule>
  </conditionalFormatting>
  <conditionalFormatting sqref="K224:L226">
    <cfRule type="colorScale" priority="6">
      <colorScale>
        <cfvo type="min"/>
        <cfvo type="max"/>
        <color rgb="FFFCFCFF"/>
        <color rgb="FFF8696B"/>
      </colorScale>
    </cfRule>
  </conditionalFormatting>
  <conditionalFormatting sqref="K99:P101">
    <cfRule type="colorScale" priority="79">
      <colorScale>
        <cfvo type="min"/>
        <cfvo type="max"/>
        <color rgb="FFFCFCFF"/>
        <color rgb="FFF8696B"/>
      </colorScale>
    </cfRule>
  </conditionalFormatting>
  <conditionalFormatting sqref="L5:M7">
    <cfRule type="colorScale" priority="178">
      <colorScale>
        <cfvo type="min"/>
        <cfvo type="max"/>
        <color rgb="FFFCFCFF"/>
        <color rgb="FFF8696B"/>
      </colorScale>
    </cfRule>
  </conditionalFormatting>
  <conditionalFormatting sqref="L15:M16">
    <cfRule type="colorScale" priority="172">
      <colorScale>
        <cfvo type="min"/>
        <cfvo type="max"/>
        <color rgb="FFFCFCFF"/>
        <color rgb="FFF8696B"/>
      </colorScale>
    </cfRule>
  </conditionalFormatting>
  <conditionalFormatting sqref="L20:M21">
    <cfRule type="colorScale" priority="166">
      <colorScale>
        <cfvo type="min"/>
        <cfvo type="max"/>
        <color rgb="FFFCFCFF"/>
        <color rgb="FFF8696B"/>
      </colorScale>
    </cfRule>
  </conditionalFormatting>
  <conditionalFormatting sqref="L25:M26">
    <cfRule type="colorScale" priority="160">
      <colorScale>
        <cfvo type="min"/>
        <cfvo type="max"/>
        <color rgb="FFFCFCFF"/>
        <color rgb="FFF8696B"/>
      </colorScale>
    </cfRule>
  </conditionalFormatting>
  <conditionalFormatting sqref="L30:M31">
    <cfRule type="colorScale" priority="154">
      <colorScale>
        <cfvo type="min"/>
        <cfvo type="max"/>
        <color rgb="FFFCFCFF"/>
        <color rgb="FFF8696B"/>
      </colorScale>
    </cfRule>
  </conditionalFormatting>
  <conditionalFormatting sqref="L35:M36">
    <cfRule type="colorScale" priority="148">
      <colorScale>
        <cfvo type="min"/>
        <cfvo type="max"/>
        <color rgb="FFFCFCFF"/>
        <color rgb="FFF8696B"/>
      </colorScale>
    </cfRule>
  </conditionalFormatting>
  <conditionalFormatting sqref="L45:M46">
    <cfRule type="colorScale" priority="136">
      <colorScale>
        <cfvo type="min"/>
        <cfvo type="max"/>
        <color rgb="FFFCFCFF"/>
        <color rgb="FFF8696B"/>
      </colorScale>
    </cfRule>
  </conditionalFormatting>
  <conditionalFormatting sqref="L55:M56">
    <cfRule type="colorScale" priority="124">
      <colorScale>
        <cfvo type="min"/>
        <cfvo type="max"/>
        <color rgb="FFFCFCFF"/>
        <color rgb="FFF8696B"/>
      </colorScale>
    </cfRule>
  </conditionalFormatting>
  <conditionalFormatting sqref="L60:M61">
    <cfRule type="colorScale" priority="118">
      <colorScale>
        <cfvo type="min"/>
        <cfvo type="max"/>
        <color rgb="FFFCFCFF"/>
        <color rgb="FFF8696B"/>
      </colorScale>
    </cfRule>
  </conditionalFormatting>
  <conditionalFormatting sqref="L70:M71">
    <cfRule type="colorScale" priority="106">
      <colorScale>
        <cfvo type="min"/>
        <cfvo type="max"/>
        <color rgb="FFFCFCFF"/>
        <color rgb="FFF8696B"/>
      </colorScale>
    </cfRule>
  </conditionalFormatting>
  <conditionalFormatting sqref="L80:M81">
    <cfRule type="colorScale" priority="88">
      <colorScale>
        <cfvo type="min"/>
        <cfvo type="max"/>
        <color rgb="FFFCFCFF"/>
        <color rgb="FFF8696B"/>
      </colorScale>
    </cfRule>
  </conditionalFormatting>
  <conditionalFormatting sqref="L85:M86">
    <cfRule type="colorScale" priority="94">
      <colorScale>
        <cfvo type="min"/>
        <cfvo type="max"/>
        <color rgb="FFFCFCFF"/>
        <color rgb="FFF8696B"/>
      </colorScale>
    </cfRule>
  </conditionalFormatting>
  <conditionalFormatting sqref="M4:N6">
    <cfRule type="colorScale" priority="174">
      <colorScale>
        <cfvo type="min"/>
        <cfvo type="max"/>
        <color rgb="FFFCFCFF"/>
        <color rgb="FFF8696B"/>
      </colorScale>
    </cfRule>
  </conditionalFormatting>
  <conditionalFormatting sqref="M14:N16">
    <cfRule type="colorScale" priority="168">
      <colorScale>
        <cfvo type="min"/>
        <cfvo type="max"/>
        <color rgb="FFFCFCFF"/>
        <color rgb="FFF8696B"/>
      </colorScale>
    </cfRule>
  </conditionalFormatting>
  <conditionalFormatting sqref="M19:N21">
    <cfRule type="colorScale" priority="162">
      <colorScale>
        <cfvo type="min"/>
        <cfvo type="max"/>
        <color rgb="FFFCFCFF"/>
        <color rgb="FFF8696B"/>
      </colorScale>
    </cfRule>
  </conditionalFormatting>
  <conditionalFormatting sqref="M24:N26">
    <cfRule type="colorScale" priority="156">
      <colorScale>
        <cfvo type="min"/>
        <cfvo type="max"/>
        <color rgb="FFFCFCFF"/>
        <color rgb="FFF8696B"/>
      </colorScale>
    </cfRule>
  </conditionalFormatting>
  <conditionalFormatting sqref="M29:N31">
    <cfRule type="colorScale" priority="150">
      <colorScale>
        <cfvo type="min"/>
        <cfvo type="max"/>
        <color rgb="FFFCFCFF"/>
        <color rgb="FFF8696B"/>
      </colorScale>
    </cfRule>
  </conditionalFormatting>
  <conditionalFormatting sqref="M34:N36">
    <cfRule type="colorScale" priority="144">
      <colorScale>
        <cfvo type="min"/>
        <cfvo type="max"/>
        <color rgb="FFFCFCFF"/>
        <color rgb="FFF8696B"/>
      </colorScale>
    </cfRule>
  </conditionalFormatting>
  <conditionalFormatting sqref="M44:N46">
    <cfRule type="colorScale" priority="132">
      <colorScale>
        <cfvo type="min"/>
        <cfvo type="max"/>
        <color rgb="FFFCFCFF"/>
        <color rgb="FFF8696B"/>
      </colorScale>
    </cfRule>
  </conditionalFormatting>
  <conditionalFormatting sqref="M54:N56">
    <cfRule type="colorScale" priority="120">
      <colorScale>
        <cfvo type="min"/>
        <cfvo type="max"/>
        <color rgb="FFFCFCFF"/>
        <color rgb="FFF8696B"/>
      </colorScale>
    </cfRule>
  </conditionalFormatting>
  <conditionalFormatting sqref="M59:N61">
    <cfRule type="colorScale" priority="114">
      <colorScale>
        <cfvo type="min"/>
        <cfvo type="max"/>
        <color rgb="FFFCFCFF"/>
        <color rgb="FFF8696B"/>
      </colorScale>
    </cfRule>
  </conditionalFormatting>
  <conditionalFormatting sqref="M69:N71">
    <cfRule type="colorScale" priority="102">
      <colorScale>
        <cfvo type="min"/>
        <cfvo type="max"/>
        <color rgb="FFFCFCFF"/>
        <color rgb="FFF8696B"/>
      </colorScale>
    </cfRule>
  </conditionalFormatting>
  <conditionalFormatting sqref="M79:N81">
    <cfRule type="colorScale" priority="84">
      <colorScale>
        <cfvo type="min"/>
        <cfvo type="max"/>
        <color rgb="FFFCFCFF"/>
        <color rgb="FFF8696B"/>
      </colorScale>
    </cfRule>
  </conditionalFormatting>
  <conditionalFormatting sqref="M84:N86">
    <cfRule type="colorScale" priority="90">
      <colorScale>
        <cfvo type="min"/>
        <cfvo type="max"/>
        <color rgb="FFFCFCFF"/>
        <color rgb="FFF8696B"/>
      </colorScale>
    </cfRule>
  </conditionalFormatting>
  <conditionalFormatting sqref="M109:N111">
    <cfRule type="colorScale" priority="81">
      <colorScale>
        <cfvo type="min"/>
        <cfvo type="max"/>
        <color rgb="FFFCFCFF"/>
        <color rgb="FFF8696B"/>
      </colorScale>
    </cfRule>
  </conditionalFormatting>
  <conditionalFormatting sqref="M114:N116">
    <cfRule type="colorScale" priority="65">
      <colorScale>
        <cfvo type="min"/>
        <cfvo type="max"/>
        <color rgb="FFFCFCFF"/>
        <color rgb="FFF8696B"/>
      </colorScale>
    </cfRule>
  </conditionalFormatting>
  <conditionalFormatting sqref="M134:N136">
    <cfRule type="colorScale" priority="53">
      <colorScale>
        <cfvo type="min"/>
        <cfvo type="max"/>
        <color rgb="FFFCFCFF"/>
        <color rgb="FFF8696B"/>
      </colorScale>
    </cfRule>
  </conditionalFormatting>
  <conditionalFormatting sqref="M139:N141">
    <cfRule type="colorScale" priority="50">
      <colorScale>
        <cfvo type="min"/>
        <cfvo type="max"/>
        <color rgb="FFFCFCFF"/>
        <color rgb="FFF8696B"/>
      </colorScale>
    </cfRule>
  </conditionalFormatting>
  <conditionalFormatting sqref="M174:N176">
    <cfRule type="colorScale" priority="29">
      <colorScale>
        <cfvo type="min"/>
        <cfvo type="max"/>
        <color rgb="FFFCFCFF"/>
        <color rgb="FFF8696B"/>
      </colorScale>
    </cfRule>
  </conditionalFormatting>
  <conditionalFormatting sqref="M179:N181">
    <cfRule type="colorScale" priority="26">
      <colorScale>
        <cfvo type="min"/>
        <cfvo type="max"/>
        <color rgb="FFFCFCFF"/>
        <color rgb="FFF8696B"/>
      </colorScale>
    </cfRule>
  </conditionalFormatting>
  <conditionalFormatting sqref="M209:N211">
    <cfRule type="colorScale" priority="11">
      <colorScale>
        <cfvo type="min"/>
        <cfvo type="max"/>
        <color rgb="FFFCFCFF"/>
        <color rgb="FFF8696B"/>
      </colorScale>
    </cfRule>
  </conditionalFormatting>
  <conditionalFormatting sqref="M224:N226">
    <cfRule type="colorScale" priority="5">
      <colorScale>
        <cfvo type="min"/>
        <cfvo type="max"/>
        <color rgb="FFFCFCFF"/>
        <color rgb="FFF8696B"/>
      </colorScale>
    </cfRule>
  </conditionalFormatting>
  <conditionalFormatting sqref="N5:O7">
    <cfRule type="colorScale" priority="177">
      <colorScale>
        <cfvo type="min"/>
        <cfvo type="max"/>
        <color rgb="FFFCFCFF"/>
        <color rgb="FFF8696B"/>
      </colorScale>
    </cfRule>
  </conditionalFormatting>
  <conditionalFormatting sqref="N15:O16">
    <cfRule type="colorScale" priority="171">
      <colorScale>
        <cfvo type="min"/>
        <cfvo type="max"/>
        <color rgb="FFFCFCFF"/>
        <color rgb="FFF8696B"/>
      </colorScale>
    </cfRule>
  </conditionalFormatting>
  <conditionalFormatting sqref="N20:O21">
    <cfRule type="colorScale" priority="165">
      <colorScale>
        <cfvo type="min"/>
        <cfvo type="max"/>
        <color rgb="FFFCFCFF"/>
        <color rgb="FFF8696B"/>
      </colorScale>
    </cfRule>
  </conditionalFormatting>
  <conditionalFormatting sqref="N25:O26">
    <cfRule type="colorScale" priority="159">
      <colorScale>
        <cfvo type="min"/>
        <cfvo type="max"/>
        <color rgb="FFFCFCFF"/>
        <color rgb="FFF8696B"/>
      </colorScale>
    </cfRule>
  </conditionalFormatting>
  <conditionalFormatting sqref="N30:O31">
    <cfRule type="colorScale" priority="153">
      <colorScale>
        <cfvo type="min"/>
        <cfvo type="max"/>
        <color rgb="FFFCFCFF"/>
        <color rgb="FFF8696B"/>
      </colorScale>
    </cfRule>
  </conditionalFormatting>
  <conditionalFormatting sqref="N35:O36">
    <cfRule type="colorScale" priority="147">
      <colorScale>
        <cfvo type="min"/>
        <cfvo type="max"/>
        <color rgb="FFFCFCFF"/>
        <color rgb="FFF8696B"/>
      </colorScale>
    </cfRule>
  </conditionalFormatting>
  <conditionalFormatting sqref="N45:O46">
    <cfRule type="colorScale" priority="135">
      <colorScale>
        <cfvo type="min"/>
        <cfvo type="max"/>
        <color rgb="FFFCFCFF"/>
        <color rgb="FFF8696B"/>
      </colorScale>
    </cfRule>
  </conditionalFormatting>
  <conditionalFormatting sqref="N55:O56">
    <cfRule type="colorScale" priority="123">
      <colorScale>
        <cfvo type="min"/>
        <cfvo type="max"/>
        <color rgb="FFFCFCFF"/>
        <color rgb="FFF8696B"/>
      </colorScale>
    </cfRule>
  </conditionalFormatting>
  <conditionalFormatting sqref="N60:O61">
    <cfRule type="colorScale" priority="117">
      <colorScale>
        <cfvo type="min"/>
        <cfvo type="max"/>
        <color rgb="FFFCFCFF"/>
        <color rgb="FFF8696B"/>
      </colorScale>
    </cfRule>
  </conditionalFormatting>
  <conditionalFormatting sqref="N70:O71">
    <cfRule type="colorScale" priority="105">
      <colorScale>
        <cfvo type="min"/>
        <cfvo type="max"/>
        <color rgb="FFFCFCFF"/>
        <color rgb="FFF8696B"/>
      </colorScale>
    </cfRule>
  </conditionalFormatting>
  <conditionalFormatting sqref="N80:O81">
    <cfRule type="colorScale" priority="87">
      <colorScale>
        <cfvo type="min"/>
        <cfvo type="max"/>
        <color rgb="FFFCFCFF"/>
        <color rgb="FFF8696B"/>
      </colorScale>
    </cfRule>
  </conditionalFormatting>
  <conditionalFormatting sqref="N85:O86">
    <cfRule type="colorScale" priority="93">
      <colorScale>
        <cfvo type="min"/>
        <cfvo type="max"/>
        <color rgb="FFFCFCFF"/>
        <color rgb="FFF8696B"/>
      </colorScale>
    </cfRule>
  </conditionalFormatting>
  <conditionalFormatting sqref="O4:P6">
    <cfRule type="colorScale" priority="173">
      <colorScale>
        <cfvo type="min"/>
        <cfvo type="max"/>
        <color rgb="FFFCFCFF"/>
        <color rgb="FFF8696B"/>
      </colorScale>
    </cfRule>
  </conditionalFormatting>
  <conditionalFormatting sqref="O14:P16">
    <cfRule type="colorScale" priority="167">
      <colorScale>
        <cfvo type="min"/>
        <cfvo type="max"/>
        <color rgb="FFFCFCFF"/>
        <color rgb="FFF8696B"/>
      </colorScale>
    </cfRule>
  </conditionalFormatting>
  <conditionalFormatting sqref="O19:P21">
    <cfRule type="colorScale" priority="161">
      <colorScale>
        <cfvo type="min"/>
        <cfvo type="max"/>
        <color rgb="FFFCFCFF"/>
        <color rgb="FFF8696B"/>
      </colorScale>
    </cfRule>
  </conditionalFormatting>
  <conditionalFormatting sqref="O24:P26">
    <cfRule type="colorScale" priority="155">
      <colorScale>
        <cfvo type="min"/>
        <cfvo type="max"/>
        <color rgb="FFFCFCFF"/>
        <color rgb="FFF8696B"/>
      </colorScale>
    </cfRule>
  </conditionalFormatting>
  <conditionalFormatting sqref="O29:P31">
    <cfRule type="colorScale" priority="149">
      <colorScale>
        <cfvo type="min"/>
        <cfvo type="max"/>
        <color rgb="FFFCFCFF"/>
        <color rgb="FFF8696B"/>
      </colorScale>
    </cfRule>
  </conditionalFormatting>
  <conditionalFormatting sqref="O34:P36">
    <cfRule type="colorScale" priority="143">
      <colorScale>
        <cfvo type="min"/>
        <cfvo type="max"/>
        <color rgb="FFFCFCFF"/>
        <color rgb="FFF8696B"/>
      </colorScale>
    </cfRule>
  </conditionalFormatting>
  <conditionalFormatting sqref="O44:P46">
    <cfRule type="colorScale" priority="131">
      <colorScale>
        <cfvo type="min"/>
        <cfvo type="max"/>
        <color rgb="FFFCFCFF"/>
        <color rgb="FFF8696B"/>
      </colorScale>
    </cfRule>
  </conditionalFormatting>
  <conditionalFormatting sqref="O54:P56">
    <cfRule type="colorScale" priority="119">
      <colorScale>
        <cfvo type="min"/>
        <cfvo type="max"/>
        <color rgb="FFFCFCFF"/>
        <color rgb="FFF8696B"/>
      </colorScale>
    </cfRule>
  </conditionalFormatting>
  <conditionalFormatting sqref="O59:P61">
    <cfRule type="colorScale" priority="113">
      <colorScale>
        <cfvo type="min"/>
        <cfvo type="max"/>
        <color rgb="FFFCFCFF"/>
        <color rgb="FFF8696B"/>
      </colorScale>
    </cfRule>
  </conditionalFormatting>
  <conditionalFormatting sqref="O69:P71">
    <cfRule type="colorScale" priority="101">
      <colorScale>
        <cfvo type="min"/>
        <cfvo type="max"/>
        <color rgb="FFFCFCFF"/>
        <color rgb="FFF8696B"/>
      </colorScale>
    </cfRule>
  </conditionalFormatting>
  <conditionalFormatting sqref="O79:P81">
    <cfRule type="colorScale" priority="83">
      <colorScale>
        <cfvo type="min"/>
        <cfvo type="max"/>
        <color rgb="FFFCFCFF"/>
        <color rgb="FFF8696B"/>
      </colorScale>
    </cfRule>
  </conditionalFormatting>
  <conditionalFormatting sqref="O84:P86">
    <cfRule type="colorScale" priority="89">
      <colorScale>
        <cfvo type="min"/>
        <cfvo type="max"/>
        <color rgb="FFFCFCFF"/>
        <color rgb="FFF8696B"/>
      </colorScale>
    </cfRule>
  </conditionalFormatting>
  <conditionalFormatting sqref="O109:P111">
    <cfRule type="colorScale" priority="80">
      <colorScale>
        <cfvo type="min"/>
        <cfvo type="max"/>
        <color rgb="FFFCFCFF"/>
        <color rgb="FFF8696B"/>
      </colorScale>
    </cfRule>
  </conditionalFormatting>
  <conditionalFormatting sqref="O114:P116">
    <cfRule type="colorScale" priority="64">
      <colorScale>
        <cfvo type="min"/>
        <cfvo type="max"/>
        <color rgb="FFFCFCFF"/>
        <color rgb="FFF8696B"/>
      </colorScale>
    </cfRule>
  </conditionalFormatting>
  <conditionalFormatting sqref="O134:P136">
    <cfRule type="colorScale" priority="52">
      <colorScale>
        <cfvo type="min"/>
        <cfvo type="max"/>
        <color rgb="FFFCFCFF"/>
        <color rgb="FFF8696B"/>
      </colorScale>
    </cfRule>
  </conditionalFormatting>
  <conditionalFormatting sqref="O139:P141">
    <cfRule type="colorScale" priority="49">
      <colorScale>
        <cfvo type="min"/>
        <cfvo type="max"/>
        <color rgb="FFFCFCFF"/>
        <color rgb="FFF8696B"/>
      </colorScale>
    </cfRule>
  </conditionalFormatting>
  <conditionalFormatting sqref="O174:P176">
    <cfRule type="colorScale" priority="28">
      <colorScale>
        <cfvo type="min"/>
        <cfvo type="max"/>
        <color rgb="FFFCFCFF"/>
        <color rgb="FFF8696B"/>
      </colorScale>
    </cfRule>
  </conditionalFormatting>
  <conditionalFormatting sqref="O179:P181">
    <cfRule type="colorScale" priority="25">
      <colorScale>
        <cfvo type="min"/>
        <cfvo type="max"/>
        <color rgb="FFFCFCFF"/>
        <color rgb="FFF8696B"/>
      </colorScale>
    </cfRule>
  </conditionalFormatting>
  <conditionalFormatting sqref="O209:P211">
    <cfRule type="colorScale" priority="10">
      <colorScale>
        <cfvo type="min"/>
        <cfvo type="max"/>
        <color rgb="FFFCFCFF"/>
        <color rgb="FFF8696B"/>
      </colorScale>
    </cfRule>
  </conditionalFormatting>
  <conditionalFormatting sqref="O224:P226">
    <cfRule type="colorScale" priority="4">
      <colorScale>
        <cfvo type="min"/>
        <cfvo type="max"/>
        <color rgb="FFFCFCFF"/>
        <color rgb="FFF8696B"/>
      </colorScale>
    </cfRule>
  </conditionalFormatting>
  <conditionalFormatting sqref="P5:P7">
    <cfRule type="colorScale" priority="176">
      <colorScale>
        <cfvo type="min"/>
        <cfvo type="max"/>
        <color rgb="FFFCFCFF"/>
        <color rgb="FFF8696B"/>
      </colorScale>
    </cfRule>
  </conditionalFormatting>
  <conditionalFormatting sqref="P15:P16">
    <cfRule type="colorScale" priority="170">
      <colorScale>
        <cfvo type="min"/>
        <cfvo type="max"/>
        <color rgb="FFFCFCFF"/>
        <color rgb="FFF8696B"/>
      </colorScale>
    </cfRule>
  </conditionalFormatting>
  <conditionalFormatting sqref="P20:P21">
    <cfRule type="colorScale" priority="164">
      <colorScale>
        <cfvo type="min"/>
        <cfvo type="max"/>
        <color rgb="FFFCFCFF"/>
        <color rgb="FFF8696B"/>
      </colorScale>
    </cfRule>
  </conditionalFormatting>
  <conditionalFormatting sqref="P25:P26">
    <cfRule type="colorScale" priority="158">
      <colorScale>
        <cfvo type="min"/>
        <cfvo type="max"/>
        <color rgb="FFFCFCFF"/>
        <color rgb="FFF8696B"/>
      </colorScale>
    </cfRule>
  </conditionalFormatting>
  <conditionalFormatting sqref="P30:P31">
    <cfRule type="colorScale" priority="152">
      <colorScale>
        <cfvo type="min"/>
        <cfvo type="max"/>
        <color rgb="FFFCFCFF"/>
        <color rgb="FFF8696B"/>
      </colorScale>
    </cfRule>
  </conditionalFormatting>
  <conditionalFormatting sqref="P35:P36">
    <cfRule type="colorScale" priority="146">
      <colorScale>
        <cfvo type="min"/>
        <cfvo type="max"/>
        <color rgb="FFFCFCFF"/>
        <color rgb="FFF8696B"/>
      </colorScale>
    </cfRule>
  </conditionalFormatting>
  <conditionalFormatting sqref="P45:P46">
    <cfRule type="colorScale" priority="134">
      <colorScale>
        <cfvo type="min"/>
        <cfvo type="max"/>
        <color rgb="FFFCFCFF"/>
        <color rgb="FFF8696B"/>
      </colorScale>
    </cfRule>
  </conditionalFormatting>
  <conditionalFormatting sqref="P55:P56">
    <cfRule type="colorScale" priority="122">
      <colorScale>
        <cfvo type="min"/>
        <cfvo type="max"/>
        <color rgb="FFFCFCFF"/>
        <color rgb="FFF8696B"/>
      </colorScale>
    </cfRule>
  </conditionalFormatting>
  <conditionalFormatting sqref="P60:P61">
    <cfRule type="colorScale" priority="116">
      <colorScale>
        <cfvo type="min"/>
        <cfvo type="max"/>
        <color rgb="FFFCFCFF"/>
        <color rgb="FFF8696B"/>
      </colorScale>
    </cfRule>
  </conditionalFormatting>
  <conditionalFormatting sqref="P70:P71">
    <cfRule type="colorScale" priority="104">
      <colorScale>
        <cfvo type="min"/>
        <cfvo type="max"/>
        <color rgb="FFFCFCFF"/>
        <color rgb="FFF8696B"/>
      </colorScale>
    </cfRule>
  </conditionalFormatting>
  <conditionalFormatting sqref="P80:P81">
    <cfRule type="colorScale" priority="86">
      <colorScale>
        <cfvo type="min"/>
        <cfvo type="max"/>
        <color rgb="FFFCFCFF"/>
        <color rgb="FFF8696B"/>
      </colorScale>
    </cfRule>
  </conditionalFormatting>
  <conditionalFormatting sqref="P85:P86">
    <cfRule type="colorScale" priority="92">
      <colorScale>
        <cfvo type="min"/>
        <cfvo type="max"/>
        <color rgb="FFFCFCFF"/>
        <color rgb="FFF8696B"/>
      </colorScale>
    </cfRule>
  </conditionalFormatting>
  <conditionalFormatting sqref="Q19">
    <cfRule type="colorScale" priority="261">
      <colorScale>
        <cfvo type="min"/>
        <cfvo type="max"/>
        <color rgb="FFFCFCFF"/>
        <color rgb="FFF8696B"/>
      </colorScale>
    </cfRule>
  </conditionalFormatting>
  <conditionalFormatting sqref="Q23:Q24">
    <cfRule type="colorScale" priority="255">
      <colorScale>
        <cfvo type="min"/>
        <cfvo type="max"/>
        <color rgb="FFFCFCFF"/>
        <color rgb="FFF8696B"/>
      </colorScale>
    </cfRule>
  </conditionalFormatting>
  <conditionalFormatting sqref="Q28:Q29">
    <cfRule type="colorScale" priority="249">
      <colorScale>
        <cfvo type="min"/>
        <cfvo type="max"/>
        <color rgb="FFFCFCFF"/>
        <color rgb="FFF8696B"/>
      </colorScale>
    </cfRule>
  </conditionalFormatting>
  <conditionalFormatting sqref="Q33:Q34">
    <cfRule type="colorScale" priority="243">
      <colorScale>
        <cfvo type="min"/>
        <cfvo type="max"/>
        <color rgb="FFFCFCFF"/>
        <color rgb="FFF8696B"/>
      </colorScale>
    </cfRule>
  </conditionalFormatting>
  <conditionalFormatting sqref="Q38:Q39">
    <cfRule type="colorScale" priority="237">
      <colorScale>
        <cfvo type="min"/>
        <cfvo type="max"/>
        <color rgb="FFFCFCFF"/>
        <color rgb="FFF8696B"/>
      </colorScale>
    </cfRule>
  </conditionalFormatting>
  <conditionalFormatting sqref="Q43:Q44">
    <cfRule type="colorScale" priority="231">
      <colorScale>
        <cfvo type="min"/>
        <cfvo type="max"/>
        <color rgb="FFFCFCFF"/>
        <color rgb="FFF8696B"/>
      </colorScale>
    </cfRule>
  </conditionalFormatting>
  <conditionalFormatting sqref="Q50:Q52">
    <cfRule type="colorScale" priority="225">
      <colorScale>
        <cfvo type="min"/>
        <cfvo type="max"/>
        <color rgb="FFFCFCFF"/>
        <color rgb="FFF8696B"/>
      </colorScale>
    </cfRule>
  </conditionalFormatting>
  <conditionalFormatting sqref="Q60:Q61">
    <cfRule type="colorScale" priority="219">
      <colorScale>
        <cfvo type="min"/>
        <cfvo type="max"/>
        <color rgb="FFFCFCFF"/>
        <color rgb="FFF8696B"/>
      </colorScale>
    </cfRule>
  </conditionalFormatting>
  <conditionalFormatting sqref="Q65:Q66">
    <cfRule type="colorScale" priority="213">
      <colorScale>
        <cfvo type="min"/>
        <cfvo type="max"/>
        <color rgb="FFFCFCFF"/>
        <color rgb="FFF8696B"/>
      </colorScale>
    </cfRule>
  </conditionalFormatting>
  <conditionalFormatting sqref="Q70:Q71">
    <cfRule type="colorScale" priority="207">
      <colorScale>
        <cfvo type="min"/>
        <cfvo type="max"/>
        <color rgb="FFFCFCFF"/>
        <color rgb="FFF8696B"/>
      </colorScale>
    </cfRule>
  </conditionalFormatting>
  <conditionalFormatting sqref="Q75:Q76">
    <cfRule type="colorScale" priority="201">
      <colorScale>
        <cfvo type="min"/>
        <cfvo type="max"/>
        <color rgb="FFFCFCFF"/>
        <color rgb="FFF8696B"/>
      </colorScale>
    </cfRule>
  </conditionalFormatting>
  <conditionalFormatting sqref="Q80:Q81">
    <cfRule type="colorScale" priority="195">
      <colorScale>
        <cfvo type="min"/>
        <cfvo type="max"/>
        <color rgb="FFFCFCFF"/>
        <color rgb="FFF8696B"/>
      </colorScale>
    </cfRule>
  </conditionalFormatting>
  <conditionalFormatting sqref="Q85:Q86">
    <cfRule type="colorScale" priority="189">
      <colorScale>
        <cfvo type="min"/>
        <cfvo type="max"/>
        <color rgb="FFFCFCFF"/>
        <color rgb="FFF8696B"/>
      </colorScale>
    </cfRule>
  </conditionalFormatting>
  <conditionalFormatting sqref="Q90:Q91">
    <cfRule type="colorScale" priority="183">
      <colorScale>
        <cfvo type="min"/>
        <cfvo type="max"/>
        <color rgb="FFFCFCFF"/>
        <color rgb="FFF8696B"/>
      </colorScale>
    </cfRule>
  </conditionalFormatting>
  <conditionalFormatting sqref="Q19:R19">
    <cfRule type="colorScale" priority="257">
      <colorScale>
        <cfvo type="min"/>
        <cfvo type="max"/>
        <color rgb="FFFCFCFF"/>
        <color rgb="FFF8696B"/>
      </colorScale>
    </cfRule>
  </conditionalFormatting>
  <conditionalFormatting sqref="Q22:R24">
    <cfRule type="colorScale" priority="251">
      <colorScale>
        <cfvo type="min"/>
        <cfvo type="max"/>
        <color rgb="FFFCFCFF"/>
        <color rgb="FFF8696B"/>
      </colorScale>
    </cfRule>
  </conditionalFormatting>
  <conditionalFormatting sqref="Q27:R29">
    <cfRule type="colorScale" priority="245">
      <colorScale>
        <cfvo type="min"/>
        <cfvo type="max"/>
        <color rgb="FFFCFCFF"/>
        <color rgb="FFF8696B"/>
      </colorScale>
    </cfRule>
  </conditionalFormatting>
  <conditionalFormatting sqref="Q32:R34">
    <cfRule type="colorScale" priority="239">
      <colorScale>
        <cfvo type="min"/>
        <cfvo type="max"/>
        <color rgb="FFFCFCFF"/>
        <color rgb="FFF8696B"/>
      </colorScale>
    </cfRule>
  </conditionalFormatting>
  <conditionalFormatting sqref="Q37:R39">
    <cfRule type="colorScale" priority="233">
      <colorScale>
        <cfvo type="min"/>
        <cfvo type="max"/>
        <color rgb="FFFCFCFF"/>
        <color rgb="FFF8696B"/>
      </colorScale>
    </cfRule>
  </conditionalFormatting>
  <conditionalFormatting sqref="Q42:R44">
    <cfRule type="colorScale" priority="227">
      <colorScale>
        <cfvo type="min"/>
        <cfvo type="max"/>
        <color rgb="FFFCFCFF"/>
        <color rgb="FFF8696B"/>
      </colorScale>
    </cfRule>
  </conditionalFormatting>
  <conditionalFormatting sqref="Q49:R51">
    <cfRule type="colorScale" priority="221">
      <colorScale>
        <cfvo type="min"/>
        <cfvo type="max"/>
        <color rgb="FFFCFCFF"/>
        <color rgb="FFF8696B"/>
      </colorScale>
    </cfRule>
  </conditionalFormatting>
  <conditionalFormatting sqref="Q59:R61">
    <cfRule type="colorScale" priority="215">
      <colorScale>
        <cfvo type="min"/>
        <cfvo type="max"/>
        <color rgb="FFFCFCFF"/>
        <color rgb="FFF8696B"/>
      </colorScale>
    </cfRule>
  </conditionalFormatting>
  <conditionalFormatting sqref="Q64:R66">
    <cfRule type="colorScale" priority="209">
      <colorScale>
        <cfvo type="min"/>
        <cfvo type="max"/>
        <color rgb="FFFCFCFF"/>
        <color rgb="FFF8696B"/>
      </colorScale>
    </cfRule>
  </conditionalFormatting>
  <conditionalFormatting sqref="Q69:R71">
    <cfRule type="colorScale" priority="203">
      <colorScale>
        <cfvo type="min"/>
        <cfvo type="max"/>
        <color rgb="FFFCFCFF"/>
        <color rgb="FFF8696B"/>
      </colorScale>
    </cfRule>
  </conditionalFormatting>
  <conditionalFormatting sqref="Q74:R76">
    <cfRule type="colorScale" priority="197">
      <colorScale>
        <cfvo type="min"/>
        <cfvo type="max"/>
        <color rgb="FFFCFCFF"/>
        <color rgb="FFF8696B"/>
      </colorScale>
    </cfRule>
  </conditionalFormatting>
  <conditionalFormatting sqref="Q79:R81">
    <cfRule type="colorScale" priority="191">
      <colorScale>
        <cfvo type="min"/>
        <cfvo type="max"/>
        <color rgb="FFFCFCFF"/>
        <color rgb="FFF8696B"/>
      </colorScale>
    </cfRule>
  </conditionalFormatting>
  <conditionalFormatting sqref="Q84:R86">
    <cfRule type="colorScale" priority="185">
      <colorScale>
        <cfvo type="min"/>
        <cfvo type="max"/>
        <color rgb="FFFCFCFF"/>
        <color rgb="FFF8696B"/>
      </colorScale>
    </cfRule>
  </conditionalFormatting>
  <conditionalFormatting sqref="Q89:R91">
    <cfRule type="colorScale" priority="179">
      <colorScale>
        <cfvo type="min"/>
        <cfvo type="max"/>
        <color rgb="FFFCFCFF"/>
        <color rgb="FFF8696B"/>
      </colorScale>
    </cfRule>
  </conditionalFormatting>
  <conditionalFormatting sqref="R19">
    <cfRule type="colorScale" priority="260">
      <colorScale>
        <cfvo type="min"/>
        <cfvo type="max"/>
        <color rgb="FFFCFCFF"/>
        <color rgb="FFF8696B"/>
      </colorScale>
    </cfRule>
  </conditionalFormatting>
  <conditionalFormatting sqref="R23:R24">
    <cfRule type="colorScale" priority="254">
      <colorScale>
        <cfvo type="min"/>
        <cfvo type="max"/>
        <color rgb="FFFCFCFF"/>
        <color rgb="FFF8696B"/>
      </colorScale>
    </cfRule>
  </conditionalFormatting>
  <conditionalFormatting sqref="R28:R29">
    <cfRule type="colorScale" priority="248">
      <colorScale>
        <cfvo type="min"/>
        <cfvo type="max"/>
        <color rgb="FFFCFCFF"/>
        <color rgb="FFF8696B"/>
      </colorScale>
    </cfRule>
  </conditionalFormatting>
  <conditionalFormatting sqref="R33:R34">
    <cfRule type="colorScale" priority="242">
      <colorScale>
        <cfvo type="min"/>
        <cfvo type="max"/>
        <color rgb="FFFCFCFF"/>
        <color rgb="FFF8696B"/>
      </colorScale>
    </cfRule>
  </conditionalFormatting>
  <conditionalFormatting sqref="R38:R39">
    <cfRule type="colorScale" priority="236">
      <colorScale>
        <cfvo type="min"/>
        <cfvo type="max"/>
        <color rgb="FFFCFCFF"/>
        <color rgb="FFF8696B"/>
      </colorScale>
    </cfRule>
  </conditionalFormatting>
  <conditionalFormatting sqref="R43:R44">
    <cfRule type="colorScale" priority="230">
      <colorScale>
        <cfvo type="min"/>
        <cfvo type="max"/>
        <color rgb="FFFCFCFF"/>
        <color rgb="FFF8696B"/>
      </colorScale>
    </cfRule>
  </conditionalFormatting>
  <conditionalFormatting sqref="R50:R52">
    <cfRule type="colorScale" priority="224">
      <colorScale>
        <cfvo type="min"/>
        <cfvo type="max"/>
        <color rgb="FFFCFCFF"/>
        <color rgb="FFF8696B"/>
      </colorScale>
    </cfRule>
  </conditionalFormatting>
  <conditionalFormatting sqref="R60:R61">
    <cfRule type="colorScale" priority="218">
      <colorScale>
        <cfvo type="min"/>
        <cfvo type="max"/>
        <color rgb="FFFCFCFF"/>
        <color rgb="FFF8696B"/>
      </colorScale>
    </cfRule>
  </conditionalFormatting>
  <conditionalFormatting sqref="R65:R66">
    <cfRule type="colorScale" priority="212">
      <colorScale>
        <cfvo type="min"/>
        <cfvo type="max"/>
        <color rgb="FFFCFCFF"/>
        <color rgb="FFF8696B"/>
      </colorScale>
    </cfRule>
  </conditionalFormatting>
  <conditionalFormatting sqref="R70:R71">
    <cfRule type="colorScale" priority="206">
      <colorScale>
        <cfvo type="min"/>
        <cfvo type="max"/>
        <color rgb="FFFCFCFF"/>
        <color rgb="FFF8696B"/>
      </colorScale>
    </cfRule>
  </conditionalFormatting>
  <conditionalFormatting sqref="R75:R76">
    <cfRule type="colorScale" priority="200">
      <colorScale>
        <cfvo type="min"/>
        <cfvo type="max"/>
        <color rgb="FFFCFCFF"/>
        <color rgb="FFF8696B"/>
      </colorScale>
    </cfRule>
  </conditionalFormatting>
  <conditionalFormatting sqref="R80:R81">
    <cfRule type="colorScale" priority="194">
      <colorScale>
        <cfvo type="min"/>
        <cfvo type="max"/>
        <color rgb="FFFCFCFF"/>
        <color rgb="FFF8696B"/>
      </colorScale>
    </cfRule>
  </conditionalFormatting>
  <conditionalFormatting sqref="R85:R86">
    <cfRule type="colorScale" priority="188">
      <colorScale>
        <cfvo type="min"/>
        <cfvo type="max"/>
        <color rgb="FFFCFCFF"/>
        <color rgb="FFF8696B"/>
      </colorScale>
    </cfRule>
  </conditionalFormatting>
  <conditionalFormatting sqref="R90:R91">
    <cfRule type="colorScale" priority="182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6510-EB76-4402-A919-F7B94E08F676}">
  <dimension ref="A1:Q226"/>
  <sheetViews>
    <sheetView topLeftCell="A27" zoomScale="55" zoomScaleNormal="55" workbookViewId="0">
      <selection activeCell="F147" sqref="F147"/>
    </sheetView>
  </sheetViews>
  <sheetFormatPr defaultRowHeight="14.35" x14ac:dyDescent="0.5"/>
  <sheetData>
    <row r="1" spans="1:16" ht="14.7" thickBot="1" x14ac:dyDescent="0.55000000000000004">
      <c r="C1" t="s">
        <v>4</v>
      </c>
    </row>
    <row r="2" spans="1:16" ht="14.7" thickBot="1" x14ac:dyDescent="0.55000000000000004">
      <c r="A2" s="12" t="s">
        <v>38</v>
      </c>
      <c r="B2" s="13"/>
      <c r="C2" s="19" t="s">
        <v>37</v>
      </c>
      <c r="D2" s="19" t="s">
        <v>36</v>
      </c>
      <c r="E2" s="19" t="s">
        <v>37</v>
      </c>
      <c r="F2" s="19" t="s">
        <v>36</v>
      </c>
      <c r="G2" s="19" t="s">
        <v>37</v>
      </c>
      <c r="H2" s="32" t="s">
        <v>36</v>
      </c>
      <c r="I2" s="36" t="s">
        <v>37</v>
      </c>
      <c r="J2" s="37" t="s">
        <v>36</v>
      </c>
      <c r="K2" s="36" t="s">
        <v>37</v>
      </c>
      <c r="L2" s="46" t="s">
        <v>36</v>
      </c>
      <c r="M2" s="36" t="s">
        <v>37</v>
      </c>
      <c r="N2" s="37" t="s">
        <v>36</v>
      </c>
      <c r="O2" s="36" t="s">
        <v>37</v>
      </c>
      <c r="P2" s="37" t="s">
        <v>36</v>
      </c>
    </row>
    <row r="3" spans="1:16" ht="14.7" thickBot="1" x14ac:dyDescent="0.55000000000000004">
      <c r="B3" t="s">
        <v>45</v>
      </c>
      <c r="C3" s="20" t="s">
        <v>39</v>
      </c>
      <c r="D3" s="20" t="s">
        <v>39</v>
      </c>
      <c r="E3" s="20" t="s">
        <v>11</v>
      </c>
      <c r="F3" s="20" t="s">
        <v>11</v>
      </c>
      <c r="G3" s="20" t="s">
        <v>40</v>
      </c>
      <c r="H3" s="33" t="s">
        <v>40</v>
      </c>
      <c r="I3" s="38" t="s">
        <v>41</v>
      </c>
      <c r="J3" s="39" t="s">
        <v>41</v>
      </c>
      <c r="K3" s="38" t="s">
        <v>42</v>
      </c>
      <c r="L3" s="33" t="s">
        <v>42</v>
      </c>
      <c r="M3" s="48" t="s">
        <v>44</v>
      </c>
      <c r="N3" s="49" t="s">
        <v>44</v>
      </c>
      <c r="O3" s="48" t="s">
        <v>43</v>
      </c>
      <c r="P3" s="49" t="s">
        <v>43</v>
      </c>
    </row>
    <row r="4" spans="1:16" ht="14.7" thickBot="1" x14ac:dyDescent="0.55000000000000004">
      <c r="B4" s="17" t="s">
        <v>27</v>
      </c>
      <c r="C4" s="21">
        <v>0.26</v>
      </c>
      <c r="D4" s="21">
        <v>0</v>
      </c>
      <c r="E4" s="21">
        <v>29.380000000000003</v>
      </c>
      <c r="F4" s="21">
        <v>0</v>
      </c>
      <c r="G4" s="29">
        <v>51.040588235294109</v>
      </c>
      <c r="H4" s="34">
        <v>51.040588235294109</v>
      </c>
      <c r="I4" s="40">
        <v>0</v>
      </c>
      <c r="J4" s="41">
        <v>0</v>
      </c>
      <c r="K4" s="40">
        <v>0</v>
      </c>
      <c r="L4" s="44">
        <v>0</v>
      </c>
      <c r="M4" s="40">
        <v>0</v>
      </c>
      <c r="N4" s="41">
        <v>0</v>
      </c>
      <c r="O4" s="40">
        <v>0</v>
      </c>
      <c r="P4" s="51">
        <v>0</v>
      </c>
    </row>
    <row r="5" spans="1:16" ht="14.7" thickBot="1" x14ac:dyDescent="0.55000000000000004">
      <c r="B5" s="9" t="s">
        <v>25</v>
      </c>
      <c r="C5" s="22">
        <v>0.312</v>
      </c>
      <c r="D5" s="22">
        <v>0.20800000000000002</v>
      </c>
      <c r="E5" s="21">
        <v>35.256</v>
      </c>
      <c r="F5" s="21">
        <v>23.504000000000001</v>
      </c>
      <c r="G5" s="29">
        <v>33.22058823529413</v>
      </c>
      <c r="H5" s="34">
        <v>33.22058823529413</v>
      </c>
      <c r="I5" s="40">
        <v>2.03541176470587</v>
      </c>
      <c r="J5" s="41">
        <v>0</v>
      </c>
      <c r="K5" s="40">
        <v>0.40708235294117401</v>
      </c>
      <c r="L5" s="44">
        <v>0</v>
      </c>
      <c r="M5" s="40">
        <v>1.2073131542895688E-2</v>
      </c>
      <c r="N5" s="41">
        <v>0</v>
      </c>
      <c r="O5" s="40">
        <v>6.0365657714478438E-2</v>
      </c>
      <c r="P5" s="51">
        <v>0</v>
      </c>
    </row>
    <row r="6" spans="1:16" ht="14.7" thickBot="1" x14ac:dyDescent="0.55000000000000004">
      <c r="B6" s="18" t="s">
        <v>28</v>
      </c>
      <c r="C6" s="23">
        <v>0.52499999999999991</v>
      </c>
      <c r="D6" s="23">
        <v>0.17499999999999999</v>
      </c>
      <c r="E6" s="26">
        <v>59.324999999999989</v>
      </c>
      <c r="F6" s="26">
        <v>19.774999999999999</v>
      </c>
      <c r="G6" s="29">
        <v>51.040588235294109</v>
      </c>
      <c r="H6" s="34">
        <v>51.040588235294109</v>
      </c>
      <c r="I6" s="40">
        <v>8.2844117647058795</v>
      </c>
      <c r="J6" s="41">
        <v>0</v>
      </c>
      <c r="K6" s="40">
        <v>1.6568823529411758</v>
      </c>
      <c r="L6" s="44">
        <v>0</v>
      </c>
      <c r="M6" s="40">
        <v>4.9283308061712723E-2</v>
      </c>
      <c r="N6" s="41">
        <v>0</v>
      </c>
      <c r="O6" s="40">
        <v>0.24641654030856361</v>
      </c>
      <c r="P6" s="51">
        <v>0</v>
      </c>
    </row>
    <row r="7" spans="1:16" x14ac:dyDescent="0.5"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12" spans="1:16" x14ac:dyDescent="0.5"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</row>
    <row r="13" spans="1:16" ht="14.7" thickBot="1" x14ac:dyDescent="0.55000000000000004">
      <c r="B13" t="s">
        <v>46</v>
      </c>
    </row>
    <row r="14" spans="1:16" ht="14.7" thickBot="1" x14ac:dyDescent="0.55000000000000004">
      <c r="B14" s="17" t="s">
        <v>27</v>
      </c>
      <c r="C14" s="21">
        <v>0.26</v>
      </c>
      <c r="D14" s="21">
        <v>0</v>
      </c>
      <c r="E14" s="21">
        <v>18.46</v>
      </c>
      <c r="F14" s="21">
        <v>0</v>
      </c>
      <c r="G14" s="29">
        <v>51.040588235294109</v>
      </c>
      <c r="H14" s="34">
        <v>51.040588235294109</v>
      </c>
      <c r="I14" s="40">
        <v>0</v>
      </c>
      <c r="J14" s="41">
        <v>0</v>
      </c>
      <c r="K14" s="40">
        <v>0</v>
      </c>
      <c r="L14" s="44">
        <v>0</v>
      </c>
      <c r="M14" s="40">
        <v>0</v>
      </c>
      <c r="N14" s="41">
        <v>0</v>
      </c>
      <c r="O14" s="40">
        <v>0</v>
      </c>
      <c r="P14" s="51">
        <v>0</v>
      </c>
    </row>
    <row r="15" spans="1:16" ht="14.7" thickBot="1" x14ac:dyDescent="0.55000000000000004">
      <c r="B15" s="9" t="s">
        <v>25</v>
      </c>
      <c r="C15" s="22">
        <v>0.312</v>
      </c>
      <c r="D15" s="22">
        <v>0.20800000000000002</v>
      </c>
      <c r="E15" s="21">
        <v>22.152000000000001</v>
      </c>
      <c r="F15" s="21">
        <v>14.768000000000001</v>
      </c>
      <c r="G15" s="29">
        <v>33.22058823529413</v>
      </c>
      <c r="H15" s="34">
        <v>33.22058823529413</v>
      </c>
      <c r="I15" s="40">
        <v>0</v>
      </c>
      <c r="J15" s="41">
        <v>0</v>
      </c>
      <c r="K15" s="40">
        <v>0</v>
      </c>
      <c r="L15" s="44">
        <v>0</v>
      </c>
      <c r="M15" s="40">
        <v>0</v>
      </c>
      <c r="N15" s="41">
        <v>0</v>
      </c>
      <c r="O15" s="40">
        <v>0</v>
      </c>
      <c r="P15" s="51">
        <v>0</v>
      </c>
    </row>
    <row r="16" spans="1:16" ht="14.7" thickBot="1" x14ac:dyDescent="0.55000000000000004">
      <c r="B16" s="18" t="s">
        <v>28</v>
      </c>
      <c r="C16" s="23">
        <v>0.52499999999999991</v>
      </c>
      <c r="D16" s="23">
        <v>0.17499999999999999</v>
      </c>
      <c r="E16" s="26">
        <v>37.274999999999991</v>
      </c>
      <c r="F16" s="26">
        <v>12.424999999999999</v>
      </c>
      <c r="G16" s="29">
        <v>51.040588235294109</v>
      </c>
      <c r="H16" s="34">
        <v>51.040588235294109</v>
      </c>
      <c r="I16" s="40">
        <v>0</v>
      </c>
      <c r="J16" s="41">
        <v>0</v>
      </c>
      <c r="K16" s="40">
        <v>0</v>
      </c>
      <c r="L16" s="44">
        <v>0</v>
      </c>
      <c r="M16" s="40">
        <v>0</v>
      </c>
      <c r="N16" s="41">
        <v>0</v>
      </c>
      <c r="O16" s="40">
        <v>0</v>
      </c>
      <c r="P16" s="51">
        <v>0</v>
      </c>
    </row>
    <row r="17" spans="2:16" x14ac:dyDescent="0.5"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7" thickBot="1" x14ac:dyDescent="0.55000000000000004">
      <c r="B18" t="s">
        <v>48</v>
      </c>
    </row>
    <row r="19" spans="2:16" ht="14.7" thickBot="1" x14ac:dyDescent="0.55000000000000004">
      <c r="B19" s="18" t="s">
        <v>24</v>
      </c>
      <c r="C19" s="21">
        <v>0.48750000000000004</v>
      </c>
      <c r="D19" s="21">
        <v>0.16250000000000001</v>
      </c>
      <c r="E19" s="21">
        <v>63.375000000000007</v>
      </c>
      <c r="F19" s="21">
        <v>21.125</v>
      </c>
      <c r="G19" s="29">
        <v>110.55391411764704</v>
      </c>
      <c r="H19" s="34">
        <v>110.55391411764704</v>
      </c>
      <c r="I19" s="40">
        <v>0</v>
      </c>
      <c r="J19" s="41">
        <v>0</v>
      </c>
      <c r="K19" s="40">
        <v>0</v>
      </c>
      <c r="L19" s="44">
        <v>0</v>
      </c>
      <c r="M19" s="40">
        <v>0</v>
      </c>
      <c r="N19" s="41">
        <v>0</v>
      </c>
      <c r="O19" s="40">
        <v>0</v>
      </c>
      <c r="P19" s="51">
        <v>0</v>
      </c>
    </row>
    <row r="20" spans="2:16" ht="14.7" thickBot="1" x14ac:dyDescent="0.55000000000000004">
      <c r="B20" s="9" t="s">
        <v>25</v>
      </c>
      <c r="C20" s="22">
        <v>0.21</v>
      </c>
      <c r="D20" s="22">
        <v>0.13999999999999999</v>
      </c>
      <c r="E20" s="21">
        <v>27.3</v>
      </c>
      <c r="F20" s="21">
        <v>18.2</v>
      </c>
      <c r="G20" s="29">
        <v>33.22058823529413</v>
      </c>
      <c r="H20" s="34">
        <v>33.22058823529413</v>
      </c>
      <c r="I20" s="40">
        <v>0</v>
      </c>
      <c r="J20" s="41">
        <v>0</v>
      </c>
      <c r="K20" s="40">
        <v>0</v>
      </c>
      <c r="L20" s="44">
        <v>0</v>
      </c>
      <c r="M20" s="40">
        <v>0</v>
      </c>
      <c r="N20" s="41">
        <v>0</v>
      </c>
      <c r="O20" s="40">
        <v>0</v>
      </c>
      <c r="P20" s="51">
        <v>0</v>
      </c>
    </row>
    <row r="21" spans="2:16" ht="14.7" thickBot="1" x14ac:dyDescent="0.55000000000000004">
      <c r="B21" s="18" t="s">
        <v>24</v>
      </c>
      <c r="C21" s="25">
        <v>0.48750000000000004</v>
      </c>
      <c r="D21" s="25">
        <v>0.16250000000000001</v>
      </c>
      <c r="E21" s="27">
        <v>63.375000000000007</v>
      </c>
      <c r="F21" s="27">
        <v>21.125</v>
      </c>
      <c r="G21" s="29">
        <v>110.55391411764704</v>
      </c>
      <c r="H21" s="34">
        <v>110.55391411764704</v>
      </c>
      <c r="I21" s="42">
        <v>0</v>
      </c>
      <c r="J21" s="43">
        <v>0</v>
      </c>
      <c r="K21" s="42">
        <v>0</v>
      </c>
      <c r="L21" s="45">
        <v>0</v>
      </c>
      <c r="M21" s="42">
        <v>0</v>
      </c>
      <c r="N21" s="43">
        <v>0</v>
      </c>
      <c r="O21" s="40">
        <v>0</v>
      </c>
      <c r="P21" s="52">
        <v>0</v>
      </c>
    </row>
    <row r="22" spans="2:16" x14ac:dyDescent="0.5"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2:16" ht="14.7" thickBot="1" x14ac:dyDescent="0.55000000000000004">
      <c r="B23" t="s">
        <v>49</v>
      </c>
    </row>
    <row r="24" spans="2:16" ht="14.7" thickBot="1" x14ac:dyDescent="0.55000000000000004">
      <c r="B24" s="18" t="s">
        <v>24</v>
      </c>
      <c r="C24" s="21">
        <v>0.48750000000000004</v>
      </c>
      <c r="D24" s="21">
        <v>0.16250000000000001</v>
      </c>
      <c r="E24" s="21">
        <v>114.56250000000001</v>
      </c>
      <c r="F24" s="21">
        <v>38.1875</v>
      </c>
      <c r="G24" s="29">
        <v>111.01327941176469</v>
      </c>
      <c r="H24" s="34">
        <v>111.01327941176469</v>
      </c>
      <c r="I24" s="40">
        <v>3.5492205882353289</v>
      </c>
      <c r="J24" s="41">
        <v>0</v>
      </c>
      <c r="K24" s="40">
        <v>0.39435784313725875</v>
      </c>
      <c r="L24" s="44">
        <v>0</v>
      </c>
      <c r="M24" s="40">
        <v>1.1695404872530402E-2</v>
      </c>
      <c r="N24" s="41">
        <v>0</v>
      </c>
      <c r="O24" s="40">
        <v>0.10525864385277361</v>
      </c>
      <c r="P24" s="51">
        <v>0</v>
      </c>
    </row>
    <row r="25" spans="2:16" ht="14.7" thickBot="1" x14ac:dyDescent="0.55000000000000004">
      <c r="B25" s="9" t="s">
        <v>25</v>
      </c>
      <c r="C25" s="22">
        <v>0.21</v>
      </c>
      <c r="D25" s="22">
        <v>0.13999999999999999</v>
      </c>
      <c r="E25" s="21">
        <v>49.35</v>
      </c>
      <c r="F25" s="21">
        <v>32.9</v>
      </c>
      <c r="G25" s="29">
        <v>59.797058823529433</v>
      </c>
      <c r="H25" s="34">
        <v>59.797058823529433</v>
      </c>
      <c r="I25" s="40">
        <v>0</v>
      </c>
      <c r="J25" s="41">
        <v>0</v>
      </c>
      <c r="K25" s="40">
        <v>0</v>
      </c>
      <c r="L25" s="44">
        <v>0</v>
      </c>
      <c r="M25" s="40">
        <v>0</v>
      </c>
      <c r="N25" s="41">
        <v>0</v>
      </c>
      <c r="O25" s="40">
        <v>0</v>
      </c>
      <c r="P25" s="51">
        <v>0</v>
      </c>
    </row>
    <row r="26" spans="2:16" ht="14.7" thickBot="1" x14ac:dyDescent="0.55000000000000004">
      <c r="B26" s="18" t="s">
        <v>24</v>
      </c>
      <c r="C26" s="25">
        <v>0.48750000000000004</v>
      </c>
      <c r="D26" s="25">
        <v>0.16250000000000001</v>
      </c>
      <c r="E26" s="27">
        <v>114.56250000000001</v>
      </c>
      <c r="F26" s="27">
        <v>38.1875</v>
      </c>
      <c r="G26" s="29">
        <v>111.01327941176469</v>
      </c>
      <c r="H26" s="34">
        <v>111.01327941176469</v>
      </c>
      <c r="I26" s="42">
        <v>3.5492205882353289</v>
      </c>
      <c r="J26" s="43">
        <v>0</v>
      </c>
      <c r="K26" s="42">
        <v>0.39435784313725875</v>
      </c>
      <c r="L26" s="45">
        <v>0</v>
      </c>
      <c r="M26" s="42">
        <v>1.1695404872530402E-2</v>
      </c>
      <c r="N26" s="43">
        <v>0</v>
      </c>
      <c r="O26" s="40">
        <v>0.10525864385277361</v>
      </c>
      <c r="P26" s="52">
        <v>0</v>
      </c>
    </row>
    <row r="27" spans="2:16" x14ac:dyDescent="0.5"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2:16" ht="14.7" thickBot="1" x14ac:dyDescent="0.55000000000000004">
      <c r="B28" t="s">
        <v>50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2:16" ht="14.7" thickBot="1" x14ac:dyDescent="0.55000000000000004">
      <c r="B29" s="17" t="s">
        <v>24</v>
      </c>
      <c r="C29" s="21">
        <v>0.48750000000000004</v>
      </c>
      <c r="D29" s="21">
        <v>0.16250000000000001</v>
      </c>
      <c r="E29" s="21">
        <v>106.7625</v>
      </c>
      <c r="F29" s="21">
        <v>35.587499999999999</v>
      </c>
      <c r="G29" s="29">
        <v>107.18523529411763</v>
      </c>
      <c r="H29" s="34">
        <v>107.18523529411763</v>
      </c>
      <c r="I29" s="40">
        <v>0</v>
      </c>
      <c r="J29" s="41">
        <v>0</v>
      </c>
      <c r="K29" s="40">
        <v>0</v>
      </c>
      <c r="L29" s="44">
        <v>0</v>
      </c>
      <c r="M29" s="40">
        <v>0</v>
      </c>
      <c r="N29" s="41">
        <v>0</v>
      </c>
      <c r="O29" s="40">
        <v>0</v>
      </c>
      <c r="P29" s="51">
        <v>0</v>
      </c>
    </row>
    <row r="30" spans="2:16" ht="14.7" thickBot="1" x14ac:dyDescent="0.55000000000000004">
      <c r="B30" s="9" t="s">
        <v>25</v>
      </c>
      <c r="C30" s="22">
        <v>0.21</v>
      </c>
      <c r="D30" s="22">
        <v>0.13999999999999999</v>
      </c>
      <c r="E30" s="21">
        <v>45.989999999999995</v>
      </c>
      <c r="F30" s="21">
        <v>30.659999999999997</v>
      </c>
      <c r="G30" s="29">
        <v>59.797058823529433</v>
      </c>
      <c r="H30" s="34">
        <v>59.797058823529433</v>
      </c>
      <c r="I30" s="40">
        <v>0</v>
      </c>
      <c r="J30" s="41">
        <v>0</v>
      </c>
      <c r="K30" s="40">
        <v>0</v>
      </c>
      <c r="L30" s="44">
        <v>0</v>
      </c>
      <c r="M30" s="40">
        <v>0</v>
      </c>
      <c r="N30" s="41">
        <v>0</v>
      </c>
      <c r="O30" s="40">
        <v>0</v>
      </c>
      <c r="P30" s="51">
        <v>0</v>
      </c>
    </row>
    <row r="31" spans="2:16" ht="14.7" thickBot="1" x14ac:dyDescent="0.55000000000000004">
      <c r="B31" s="18" t="s">
        <v>24</v>
      </c>
      <c r="C31" s="23">
        <v>0.48750000000000004</v>
      </c>
      <c r="D31" s="23">
        <v>0.16250000000000001</v>
      </c>
      <c r="E31" s="26">
        <v>106.7625</v>
      </c>
      <c r="F31" s="26">
        <v>35.587499999999999</v>
      </c>
      <c r="G31" s="29">
        <v>107.18523529411763</v>
      </c>
      <c r="H31" s="34">
        <v>107.18523529411763</v>
      </c>
      <c r="I31" s="40">
        <v>0</v>
      </c>
      <c r="J31" s="41">
        <v>0</v>
      </c>
      <c r="K31" s="40">
        <v>0</v>
      </c>
      <c r="L31" s="44">
        <v>0</v>
      </c>
      <c r="M31" s="40">
        <v>0</v>
      </c>
      <c r="N31" s="41">
        <v>0</v>
      </c>
      <c r="O31" s="40">
        <v>0</v>
      </c>
      <c r="P31" s="51">
        <v>0</v>
      </c>
    </row>
    <row r="32" spans="2:16" x14ac:dyDescent="0.5"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</row>
    <row r="33" spans="2:16" ht="14.7" thickBot="1" x14ac:dyDescent="0.55000000000000004">
      <c r="B33" t="s">
        <v>51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2:16" ht="14.7" thickBot="1" x14ac:dyDescent="0.55000000000000004">
      <c r="B34" s="18" t="s">
        <v>24</v>
      </c>
      <c r="C34" s="21">
        <v>0.48750000000000004</v>
      </c>
      <c r="D34" s="21">
        <v>0.16250000000000001</v>
      </c>
      <c r="E34" s="21">
        <v>87.262500000000003</v>
      </c>
      <c r="F34" s="21">
        <v>29.087500000000002</v>
      </c>
      <c r="G34" s="29">
        <v>96.977117647058805</v>
      </c>
      <c r="H34" s="34">
        <v>96.977117647058805</v>
      </c>
      <c r="I34" s="40">
        <v>0</v>
      </c>
      <c r="J34" s="41">
        <v>0</v>
      </c>
      <c r="K34" s="40">
        <v>0</v>
      </c>
      <c r="L34" s="44">
        <v>0</v>
      </c>
      <c r="M34" s="40">
        <v>0</v>
      </c>
      <c r="N34" s="41">
        <v>0</v>
      </c>
      <c r="O34" s="40">
        <v>0</v>
      </c>
      <c r="P34" s="51">
        <v>0</v>
      </c>
    </row>
    <row r="35" spans="2:16" ht="14.7" thickBot="1" x14ac:dyDescent="0.55000000000000004">
      <c r="B35" s="9" t="s">
        <v>25</v>
      </c>
      <c r="C35" s="22">
        <v>0.21</v>
      </c>
      <c r="D35" s="22">
        <v>0.13999999999999999</v>
      </c>
      <c r="E35" s="21">
        <v>37.589999999999996</v>
      </c>
      <c r="F35" s="21">
        <v>25.06</v>
      </c>
      <c r="G35" s="29">
        <v>59.797058823529433</v>
      </c>
      <c r="H35" s="34">
        <v>59.797058823529433</v>
      </c>
      <c r="I35" s="40">
        <v>0</v>
      </c>
      <c r="J35" s="41">
        <v>0</v>
      </c>
      <c r="K35" s="40">
        <v>0</v>
      </c>
      <c r="L35" s="44">
        <v>0</v>
      </c>
      <c r="M35" s="40">
        <v>0</v>
      </c>
      <c r="N35" s="41">
        <v>0</v>
      </c>
      <c r="O35" s="40">
        <v>0</v>
      </c>
      <c r="P35" s="51">
        <v>0</v>
      </c>
    </row>
    <row r="36" spans="2:16" ht="14.7" thickBot="1" x14ac:dyDescent="0.55000000000000004">
      <c r="B36" s="18" t="s">
        <v>24</v>
      </c>
      <c r="C36" s="25">
        <v>0.48750000000000004</v>
      </c>
      <c r="D36" s="25">
        <v>0.16250000000000001</v>
      </c>
      <c r="E36" s="27">
        <v>87.262500000000003</v>
      </c>
      <c r="F36" s="27">
        <v>29.087500000000002</v>
      </c>
      <c r="G36" s="29">
        <v>96.977117647058805</v>
      </c>
      <c r="H36" s="34">
        <v>96.977117647058805</v>
      </c>
      <c r="I36" s="42">
        <v>0</v>
      </c>
      <c r="J36" s="43">
        <v>0</v>
      </c>
      <c r="K36" s="42">
        <v>0</v>
      </c>
      <c r="L36" s="45">
        <v>0</v>
      </c>
      <c r="M36" s="42">
        <v>0</v>
      </c>
      <c r="N36" s="43">
        <v>0</v>
      </c>
      <c r="O36" s="40">
        <v>0</v>
      </c>
      <c r="P36" s="52">
        <v>0</v>
      </c>
    </row>
    <row r="37" spans="2:16" x14ac:dyDescent="0.5"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</row>
    <row r="38" spans="2:16" x14ac:dyDescent="0.5"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</row>
    <row r="42" spans="2:16" x14ac:dyDescent="0.5"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</row>
    <row r="43" spans="2:16" ht="14.7" thickBot="1" x14ac:dyDescent="0.55000000000000004">
      <c r="B43" t="s">
        <v>53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2:16" ht="14.7" thickBot="1" x14ac:dyDescent="0.55000000000000004">
      <c r="B44" s="17" t="s">
        <v>27</v>
      </c>
      <c r="C44" s="21">
        <v>0.26</v>
      </c>
      <c r="D44" s="21">
        <v>0</v>
      </c>
      <c r="E44" s="21">
        <v>36.92</v>
      </c>
      <c r="F44" s="21">
        <v>0</v>
      </c>
      <c r="G44" s="29">
        <v>76.560882352941164</v>
      </c>
      <c r="H44" s="34">
        <v>76.560882352941164</v>
      </c>
      <c r="I44" s="40">
        <v>0</v>
      </c>
      <c r="J44" s="41">
        <v>0</v>
      </c>
      <c r="K44" s="40">
        <v>0</v>
      </c>
      <c r="L44" s="44">
        <v>0</v>
      </c>
      <c r="M44" s="40">
        <v>0</v>
      </c>
      <c r="N44" s="41">
        <v>0</v>
      </c>
      <c r="O44" s="40">
        <v>0</v>
      </c>
      <c r="P44" s="51">
        <v>0</v>
      </c>
    </row>
    <row r="45" spans="2:16" ht="14.7" thickBot="1" x14ac:dyDescent="0.55000000000000004">
      <c r="B45" s="9" t="s">
        <v>25</v>
      </c>
      <c r="C45" s="22">
        <v>0.312</v>
      </c>
      <c r="D45" s="22">
        <v>0.20800000000000002</v>
      </c>
      <c r="E45" s="21">
        <v>44.304000000000002</v>
      </c>
      <c r="F45" s="21">
        <v>29.536000000000001</v>
      </c>
      <c r="G45" s="29">
        <v>49.830882352941195</v>
      </c>
      <c r="H45" s="34">
        <v>49.830882352941195</v>
      </c>
      <c r="I45" s="40">
        <v>0</v>
      </c>
      <c r="J45" s="41">
        <v>0</v>
      </c>
      <c r="K45" s="40">
        <v>0</v>
      </c>
      <c r="L45" s="44">
        <v>0</v>
      </c>
      <c r="M45" s="40">
        <v>0</v>
      </c>
      <c r="N45" s="41">
        <v>0</v>
      </c>
      <c r="O45" s="40">
        <v>0</v>
      </c>
      <c r="P45" s="51">
        <v>0</v>
      </c>
    </row>
    <row r="46" spans="2:16" ht="14.7" thickBot="1" x14ac:dyDescent="0.55000000000000004">
      <c r="B46" s="18" t="s">
        <v>28</v>
      </c>
      <c r="C46" s="23">
        <v>0.52499999999999991</v>
      </c>
      <c r="D46" s="23">
        <v>0.17499999999999999</v>
      </c>
      <c r="E46" s="26">
        <v>74.549999999999983</v>
      </c>
      <c r="F46" s="26">
        <v>24.849999999999998</v>
      </c>
      <c r="G46" s="29">
        <v>76.560882352941164</v>
      </c>
      <c r="H46" s="34">
        <v>76.560882352941164</v>
      </c>
      <c r="I46" s="40">
        <v>0</v>
      </c>
      <c r="J46" s="41">
        <v>0</v>
      </c>
      <c r="K46" s="40">
        <v>0</v>
      </c>
      <c r="L46" s="44">
        <v>0</v>
      </c>
      <c r="M46" s="40">
        <v>0</v>
      </c>
      <c r="N46" s="41">
        <v>0</v>
      </c>
      <c r="O46" s="40">
        <v>0</v>
      </c>
      <c r="P46" s="51">
        <v>0</v>
      </c>
    </row>
    <row r="47" spans="2:16" x14ac:dyDescent="0.5"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spans="2:16" x14ac:dyDescent="0.5"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</row>
    <row r="52" spans="2:16" x14ac:dyDescent="0.5"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</row>
    <row r="53" spans="2:16" ht="14.7" thickBot="1" x14ac:dyDescent="0.55000000000000004">
      <c r="B53" t="s">
        <v>55</v>
      </c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</row>
    <row r="54" spans="2:16" ht="14.7" thickBot="1" x14ac:dyDescent="0.55000000000000004">
      <c r="B54" s="17" t="s">
        <v>27</v>
      </c>
      <c r="C54" s="21">
        <v>0.26</v>
      </c>
      <c r="D54" s="21">
        <v>0</v>
      </c>
      <c r="E54" s="21">
        <v>14.56</v>
      </c>
      <c r="F54" s="21">
        <v>0</v>
      </c>
      <c r="G54" s="29">
        <v>61.248705882352937</v>
      </c>
      <c r="H54" s="34">
        <v>61.248705882352937</v>
      </c>
      <c r="I54" s="40">
        <v>0</v>
      </c>
      <c r="J54" s="41">
        <v>0</v>
      </c>
      <c r="K54" s="40">
        <v>0</v>
      </c>
      <c r="L54" s="44">
        <v>0</v>
      </c>
      <c r="M54" s="40">
        <v>0</v>
      </c>
      <c r="N54" s="41">
        <v>0</v>
      </c>
      <c r="O54" s="40">
        <v>0</v>
      </c>
      <c r="P54" s="51">
        <v>0</v>
      </c>
    </row>
    <row r="55" spans="2:16" ht="14.7" thickBot="1" x14ac:dyDescent="0.55000000000000004">
      <c r="B55" s="9" t="s">
        <v>25</v>
      </c>
      <c r="C55" s="22">
        <v>0.312</v>
      </c>
      <c r="D55" s="22">
        <v>0.20800000000000002</v>
      </c>
      <c r="E55" s="21">
        <v>17.472000000000001</v>
      </c>
      <c r="F55" s="21">
        <v>11.648000000000001</v>
      </c>
      <c r="G55" s="29">
        <v>39.864705882352951</v>
      </c>
      <c r="H55" s="34">
        <v>39.864705882352951</v>
      </c>
      <c r="I55" s="40">
        <v>0</v>
      </c>
      <c r="J55" s="41">
        <v>0</v>
      </c>
      <c r="K55" s="40">
        <v>0</v>
      </c>
      <c r="L55" s="44">
        <v>0</v>
      </c>
      <c r="M55" s="40">
        <v>0</v>
      </c>
      <c r="N55" s="41">
        <v>0</v>
      </c>
      <c r="O55" s="40">
        <v>0</v>
      </c>
      <c r="P55" s="51">
        <v>0</v>
      </c>
    </row>
    <row r="56" spans="2:16" ht="14.7" thickBot="1" x14ac:dyDescent="0.55000000000000004">
      <c r="B56" s="18" t="s">
        <v>28</v>
      </c>
      <c r="C56" s="23">
        <v>0.52499999999999991</v>
      </c>
      <c r="D56" s="23">
        <v>0.17499999999999999</v>
      </c>
      <c r="E56" s="26">
        <v>29.399999999999995</v>
      </c>
      <c r="F56" s="26">
        <v>9.7999999999999989</v>
      </c>
      <c r="G56" s="29">
        <v>61.248705882352937</v>
      </c>
      <c r="H56" s="34">
        <v>61.248705882352937</v>
      </c>
      <c r="I56" s="40">
        <v>0</v>
      </c>
      <c r="J56" s="41">
        <v>0</v>
      </c>
      <c r="K56" s="40">
        <v>0</v>
      </c>
      <c r="L56" s="44">
        <v>0</v>
      </c>
      <c r="M56" s="40">
        <v>0</v>
      </c>
      <c r="N56" s="41">
        <v>0</v>
      </c>
      <c r="O56" s="40">
        <v>0</v>
      </c>
      <c r="P56" s="51">
        <v>0</v>
      </c>
    </row>
    <row r="57" spans="2:16" x14ac:dyDescent="0.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</row>
    <row r="58" spans="2:16" ht="14.7" thickBot="1" x14ac:dyDescent="0.55000000000000004">
      <c r="B58" t="s">
        <v>56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</row>
    <row r="59" spans="2:16" ht="14.7" thickBot="1" x14ac:dyDescent="0.55000000000000004">
      <c r="B59" s="17" t="s">
        <v>27</v>
      </c>
      <c r="C59" s="21">
        <v>0.26</v>
      </c>
      <c r="D59" s="21">
        <v>0</v>
      </c>
      <c r="E59" s="21">
        <v>26</v>
      </c>
      <c r="F59" s="21">
        <v>0</v>
      </c>
      <c r="G59" s="29">
        <v>51.040588235294109</v>
      </c>
      <c r="H59" s="34">
        <v>51.040588235294109</v>
      </c>
      <c r="I59" s="40">
        <v>0</v>
      </c>
      <c r="J59" s="41">
        <v>0</v>
      </c>
      <c r="K59" s="40">
        <v>0</v>
      </c>
      <c r="L59" s="44">
        <v>0</v>
      </c>
      <c r="M59" s="40">
        <v>0</v>
      </c>
      <c r="N59" s="41">
        <v>0</v>
      </c>
      <c r="O59" s="40">
        <v>0</v>
      </c>
      <c r="P59" s="51">
        <v>0</v>
      </c>
    </row>
    <row r="60" spans="2:16" ht="14.7" thickBot="1" x14ac:dyDescent="0.55000000000000004">
      <c r="B60" s="9" t="s">
        <v>25</v>
      </c>
      <c r="C60" s="22">
        <v>0.312</v>
      </c>
      <c r="D60" s="22">
        <v>0.20800000000000002</v>
      </c>
      <c r="E60" s="21">
        <v>31.2</v>
      </c>
      <c r="F60" s="21">
        <v>20.8</v>
      </c>
      <c r="G60" s="29">
        <v>33.22058823529413</v>
      </c>
      <c r="H60" s="34">
        <v>33.22058823529413</v>
      </c>
      <c r="I60" s="40">
        <v>0</v>
      </c>
      <c r="J60" s="41">
        <v>0</v>
      </c>
      <c r="K60" s="40">
        <v>0</v>
      </c>
      <c r="L60" s="44">
        <v>0</v>
      </c>
      <c r="M60" s="40">
        <v>0</v>
      </c>
      <c r="N60" s="41">
        <v>0</v>
      </c>
      <c r="O60" s="40">
        <v>0</v>
      </c>
      <c r="P60" s="51">
        <v>0</v>
      </c>
    </row>
    <row r="61" spans="2:16" ht="14.7" thickBot="1" x14ac:dyDescent="0.55000000000000004">
      <c r="B61" s="18" t="s">
        <v>28</v>
      </c>
      <c r="C61" s="23">
        <v>0.52499999999999991</v>
      </c>
      <c r="D61" s="23">
        <v>0.17499999999999999</v>
      </c>
      <c r="E61" s="26">
        <v>52.499999999999993</v>
      </c>
      <c r="F61" s="26">
        <v>17.5</v>
      </c>
      <c r="G61" s="29">
        <v>51.040588235294109</v>
      </c>
      <c r="H61" s="34">
        <v>51.040588235294109</v>
      </c>
      <c r="I61" s="40">
        <v>1.4594117647058837</v>
      </c>
      <c r="J61" s="41">
        <v>0</v>
      </c>
      <c r="K61" s="40">
        <v>0.29188235294117676</v>
      </c>
      <c r="L61" s="44">
        <v>0</v>
      </c>
      <c r="M61" s="40">
        <v>8.6542401992228506E-3</v>
      </c>
      <c r="N61" s="41">
        <v>0</v>
      </c>
      <c r="O61" s="40">
        <v>4.3271200996114256E-2</v>
      </c>
      <c r="P61" s="51">
        <v>0</v>
      </c>
    </row>
    <row r="62" spans="2:16" x14ac:dyDescent="0.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2:16" x14ac:dyDescent="0.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</row>
    <row r="67" spans="2:16" x14ac:dyDescent="0.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</row>
    <row r="68" spans="2:16" ht="14.7" thickBot="1" x14ac:dyDescent="0.55000000000000004">
      <c r="B68" t="s">
        <v>58</v>
      </c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</row>
    <row r="69" spans="2:16" ht="14.7" thickBot="1" x14ac:dyDescent="0.55000000000000004">
      <c r="B69" s="17" t="s">
        <v>27</v>
      </c>
      <c r="C69" s="21">
        <v>0.26</v>
      </c>
      <c r="D69" s="21">
        <v>0</v>
      </c>
      <c r="E69" s="21">
        <v>20.02</v>
      </c>
      <c r="F69" s="21">
        <v>0</v>
      </c>
      <c r="G69" s="29">
        <v>51.040588235294109</v>
      </c>
      <c r="H69" s="34">
        <v>51.040588235294109</v>
      </c>
      <c r="I69" s="40">
        <v>0</v>
      </c>
      <c r="J69" s="41">
        <v>0</v>
      </c>
      <c r="K69" s="40">
        <v>0</v>
      </c>
      <c r="L69" s="44">
        <v>0</v>
      </c>
      <c r="M69" s="40">
        <v>0</v>
      </c>
      <c r="N69" s="41">
        <v>0</v>
      </c>
      <c r="O69" s="40">
        <v>0</v>
      </c>
      <c r="P69" s="51">
        <v>0</v>
      </c>
    </row>
    <row r="70" spans="2:16" ht="14.7" thickBot="1" x14ac:dyDescent="0.55000000000000004">
      <c r="B70" s="9" t="s">
        <v>25</v>
      </c>
      <c r="C70" s="22">
        <v>0.312</v>
      </c>
      <c r="D70" s="22">
        <v>0.20800000000000002</v>
      </c>
      <c r="E70" s="21">
        <v>24.024000000000001</v>
      </c>
      <c r="F70" s="21">
        <v>16.016000000000002</v>
      </c>
      <c r="G70" s="29">
        <v>33.22058823529413</v>
      </c>
      <c r="H70" s="34">
        <v>33.22058823529413</v>
      </c>
      <c r="I70" s="40">
        <v>0</v>
      </c>
      <c r="J70" s="41">
        <v>0</v>
      </c>
      <c r="K70" s="40">
        <v>0</v>
      </c>
      <c r="L70" s="44">
        <v>0</v>
      </c>
      <c r="M70" s="40">
        <v>0</v>
      </c>
      <c r="N70" s="41">
        <v>0</v>
      </c>
      <c r="O70" s="40">
        <v>0</v>
      </c>
      <c r="P70" s="51">
        <v>0</v>
      </c>
    </row>
    <row r="71" spans="2:16" ht="14.7" thickBot="1" x14ac:dyDescent="0.55000000000000004">
      <c r="B71" s="18" t="s">
        <v>28</v>
      </c>
      <c r="C71" s="23">
        <v>0.52499999999999991</v>
      </c>
      <c r="D71" s="23">
        <v>0.17499999999999999</v>
      </c>
      <c r="E71" s="26">
        <v>40.42499999999999</v>
      </c>
      <c r="F71" s="26">
        <v>13.475</v>
      </c>
      <c r="G71" s="29">
        <v>51.040588235294109</v>
      </c>
      <c r="H71" s="34">
        <v>51.040588235294109</v>
      </c>
      <c r="I71" s="40">
        <v>0</v>
      </c>
      <c r="J71" s="41">
        <v>0</v>
      </c>
      <c r="K71" s="40">
        <v>0</v>
      </c>
      <c r="L71" s="44">
        <v>0</v>
      </c>
      <c r="M71" s="40">
        <v>0</v>
      </c>
      <c r="N71" s="41">
        <v>0</v>
      </c>
      <c r="O71" s="40">
        <v>0</v>
      </c>
      <c r="P71" s="51">
        <v>0</v>
      </c>
    </row>
    <row r="72" spans="2:16" x14ac:dyDescent="0.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</row>
    <row r="73" spans="2:16" x14ac:dyDescent="0.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</row>
    <row r="77" spans="2:16" x14ac:dyDescent="0.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</row>
    <row r="78" spans="2:16" ht="14.7" thickBot="1" x14ac:dyDescent="0.55000000000000004">
      <c r="B78" t="s">
        <v>60</v>
      </c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</row>
    <row r="79" spans="2:16" ht="14.7" thickBot="1" x14ac:dyDescent="0.55000000000000004">
      <c r="B79" s="17" t="s">
        <v>27</v>
      </c>
      <c r="C79" s="21">
        <v>0.26</v>
      </c>
      <c r="D79" s="21">
        <v>0</v>
      </c>
      <c r="E79" s="21">
        <v>20.02</v>
      </c>
      <c r="F79" s="21">
        <v>0</v>
      </c>
      <c r="G79" s="29">
        <v>51.040588235294109</v>
      </c>
      <c r="H79" s="34">
        <v>51.040588235294109</v>
      </c>
      <c r="I79" s="40">
        <v>0</v>
      </c>
      <c r="J79" s="41">
        <v>0</v>
      </c>
      <c r="K79" s="40">
        <v>0</v>
      </c>
      <c r="L79" s="44">
        <v>0</v>
      </c>
      <c r="M79" s="40">
        <v>0</v>
      </c>
      <c r="N79" s="41">
        <v>0</v>
      </c>
      <c r="O79" s="40">
        <v>0</v>
      </c>
      <c r="P79" s="51">
        <v>0</v>
      </c>
    </row>
    <row r="80" spans="2:16" ht="14.7" thickBot="1" x14ac:dyDescent="0.55000000000000004">
      <c r="B80" s="9" t="s">
        <v>25</v>
      </c>
      <c r="C80" s="22">
        <v>0.312</v>
      </c>
      <c r="D80" s="22">
        <v>0.20800000000000002</v>
      </c>
      <c r="E80" s="21">
        <v>24.024000000000001</v>
      </c>
      <c r="F80" s="21">
        <v>16.016000000000002</v>
      </c>
      <c r="G80" s="29">
        <v>33.22058823529413</v>
      </c>
      <c r="H80" s="34">
        <v>33.22058823529413</v>
      </c>
      <c r="I80" s="40">
        <v>0</v>
      </c>
      <c r="J80" s="41">
        <v>0</v>
      </c>
      <c r="K80" s="40">
        <v>0</v>
      </c>
      <c r="L80" s="44">
        <v>0</v>
      </c>
      <c r="M80" s="40">
        <v>0</v>
      </c>
      <c r="N80" s="41">
        <v>0</v>
      </c>
      <c r="O80" s="40">
        <v>0</v>
      </c>
      <c r="P80" s="51">
        <v>0</v>
      </c>
    </row>
    <row r="81" spans="2:16" ht="14.7" thickBot="1" x14ac:dyDescent="0.55000000000000004">
      <c r="B81" s="18" t="s">
        <v>28</v>
      </c>
      <c r="C81" s="23">
        <v>0.52499999999999991</v>
      </c>
      <c r="D81" s="23">
        <v>0.17499999999999999</v>
      </c>
      <c r="E81" s="26">
        <v>40.42499999999999</v>
      </c>
      <c r="F81" s="26">
        <v>13.475</v>
      </c>
      <c r="G81" s="29">
        <v>51.040588235294109</v>
      </c>
      <c r="H81" s="34">
        <v>51.040588235294109</v>
      </c>
      <c r="I81" s="40">
        <v>0</v>
      </c>
      <c r="J81" s="41">
        <v>0</v>
      </c>
      <c r="K81" s="40">
        <v>0</v>
      </c>
      <c r="L81" s="44">
        <v>0</v>
      </c>
      <c r="M81" s="40">
        <v>0</v>
      </c>
      <c r="N81" s="41">
        <v>0</v>
      </c>
      <c r="O81" s="40">
        <v>0</v>
      </c>
      <c r="P81" s="51">
        <v>0</v>
      </c>
    </row>
    <row r="82" spans="2:16" x14ac:dyDescent="0.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</row>
    <row r="83" spans="2:16" ht="14.7" thickBot="1" x14ac:dyDescent="0.55000000000000004">
      <c r="B83" t="s">
        <v>61</v>
      </c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</row>
    <row r="84" spans="2:16" ht="14.7" thickBot="1" x14ac:dyDescent="0.55000000000000004">
      <c r="B84" s="18" t="s">
        <v>24</v>
      </c>
      <c r="C84" s="21">
        <v>0.48750000000000004</v>
      </c>
      <c r="D84" s="21">
        <v>0.16250000000000001</v>
      </c>
      <c r="E84" s="21">
        <v>53.625000000000007</v>
      </c>
      <c r="F84" s="21">
        <v>17.875</v>
      </c>
      <c r="G84" s="29">
        <v>102.08117647058822</v>
      </c>
      <c r="H84" s="34">
        <v>102.08117647058822</v>
      </c>
      <c r="I84" s="40">
        <v>0</v>
      </c>
      <c r="J84" s="41">
        <v>0</v>
      </c>
      <c r="K84" s="40">
        <v>0</v>
      </c>
      <c r="L84" s="44">
        <v>0</v>
      </c>
      <c r="M84" s="40">
        <v>0</v>
      </c>
      <c r="N84" s="41">
        <v>0</v>
      </c>
      <c r="O84" s="40">
        <v>0</v>
      </c>
      <c r="P84" s="51">
        <v>0</v>
      </c>
    </row>
    <row r="85" spans="2:16" ht="14.7" thickBot="1" x14ac:dyDescent="0.55000000000000004">
      <c r="B85" s="9" t="s">
        <v>25</v>
      </c>
      <c r="C85" s="22">
        <v>0.21</v>
      </c>
      <c r="D85" s="22">
        <v>0.13999999999999999</v>
      </c>
      <c r="E85" s="21">
        <v>23.099999999999998</v>
      </c>
      <c r="F85" s="21">
        <v>15.399999999999999</v>
      </c>
      <c r="G85" s="29">
        <v>33.22058823529413</v>
      </c>
      <c r="H85" s="34">
        <v>33.22058823529413</v>
      </c>
      <c r="I85" s="40">
        <v>0</v>
      </c>
      <c r="J85" s="41">
        <v>0</v>
      </c>
      <c r="K85" s="40">
        <v>0</v>
      </c>
      <c r="L85" s="44">
        <v>0</v>
      </c>
      <c r="M85" s="40">
        <v>0</v>
      </c>
      <c r="N85" s="41">
        <v>0</v>
      </c>
      <c r="O85" s="40">
        <v>0</v>
      </c>
      <c r="P85" s="51">
        <v>0</v>
      </c>
    </row>
    <row r="86" spans="2:16" ht="14.7" thickBot="1" x14ac:dyDescent="0.55000000000000004">
      <c r="B86" s="18" t="s">
        <v>24</v>
      </c>
      <c r="C86" s="25">
        <v>0.48750000000000004</v>
      </c>
      <c r="D86" s="25">
        <v>0.16250000000000001</v>
      </c>
      <c r="E86" s="27">
        <v>53.625000000000007</v>
      </c>
      <c r="F86" s="27">
        <v>17.875</v>
      </c>
      <c r="G86" s="29">
        <v>102.08117647058822</v>
      </c>
      <c r="H86" s="34">
        <v>102.08117647058822</v>
      </c>
      <c r="I86" s="42">
        <v>0</v>
      </c>
      <c r="J86" s="43">
        <v>0</v>
      </c>
      <c r="K86" s="42">
        <v>0</v>
      </c>
      <c r="L86" s="45">
        <v>0</v>
      </c>
      <c r="M86" s="42">
        <v>0</v>
      </c>
      <c r="N86" s="43">
        <v>0</v>
      </c>
      <c r="O86" s="40">
        <v>0</v>
      </c>
      <c r="P86" s="52">
        <v>0</v>
      </c>
    </row>
    <row r="87" spans="2:16" x14ac:dyDescent="0.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</row>
    <row r="88" spans="2:16" x14ac:dyDescent="0.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</row>
    <row r="97" spans="2:16" x14ac:dyDescent="0.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</row>
    <row r="98" spans="2:16" ht="14.7" thickBot="1" x14ac:dyDescent="0.55000000000000004">
      <c r="B98" t="s">
        <v>64</v>
      </c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</row>
    <row r="99" spans="2:16" ht="14.7" thickBot="1" x14ac:dyDescent="0.55000000000000004">
      <c r="B99" s="17" t="s">
        <v>27</v>
      </c>
      <c r="C99" s="21">
        <v>0.26</v>
      </c>
      <c r="D99" s="21">
        <v>0</v>
      </c>
      <c r="E99" s="21">
        <v>39.520000000000003</v>
      </c>
      <c r="F99" s="21">
        <v>0</v>
      </c>
      <c r="G99" s="29">
        <v>91.873058823529405</v>
      </c>
      <c r="H99" s="34">
        <v>91.873058823529405</v>
      </c>
      <c r="I99" s="40">
        <v>0</v>
      </c>
      <c r="J99" s="41">
        <v>0</v>
      </c>
      <c r="K99" s="40">
        <v>0</v>
      </c>
      <c r="L99" s="44">
        <v>0</v>
      </c>
      <c r="M99" s="40">
        <v>0</v>
      </c>
      <c r="N99" s="41">
        <v>0</v>
      </c>
      <c r="O99" s="40">
        <v>0</v>
      </c>
      <c r="P99" s="51">
        <v>0</v>
      </c>
    </row>
    <row r="100" spans="2:16" ht="14.7" thickBot="1" x14ac:dyDescent="0.55000000000000004">
      <c r="B100" s="9" t="s">
        <v>25</v>
      </c>
      <c r="C100" s="22">
        <v>0.312</v>
      </c>
      <c r="D100" s="22">
        <v>0.20800000000000002</v>
      </c>
      <c r="E100" s="21">
        <v>47.423999999999999</v>
      </c>
      <c r="F100" s="21">
        <v>31.616000000000003</v>
      </c>
      <c r="G100" s="29">
        <v>59.797058823529433</v>
      </c>
      <c r="H100" s="34">
        <v>59.797058823529433</v>
      </c>
      <c r="I100" s="40">
        <v>0</v>
      </c>
      <c r="J100" s="41">
        <v>0</v>
      </c>
      <c r="K100" s="40">
        <v>0</v>
      </c>
      <c r="L100" s="44">
        <v>0</v>
      </c>
      <c r="M100" s="40">
        <v>0</v>
      </c>
      <c r="N100" s="41">
        <v>0</v>
      </c>
      <c r="O100" s="40">
        <v>0</v>
      </c>
      <c r="P100" s="51">
        <v>0</v>
      </c>
    </row>
    <row r="101" spans="2:16" ht="14.7" thickBot="1" x14ac:dyDescent="0.55000000000000004">
      <c r="B101" s="18" t="s">
        <v>28</v>
      </c>
      <c r="C101" s="23">
        <v>0.52499999999999991</v>
      </c>
      <c r="D101" s="23">
        <v>0.17499999999999999</v>
      </c>
      <c r="E101" s="26">
        <v>79.799999999999983</v>
      </c>
      <c r="F101" s="26">
        <v>26.599999999999998</v>
      </c>
      <c r="G101" s="29">
        <v>91.873058823529405</v>
      </c>
      <c r="H101" s="34">
        <v>91.873058823529405</v>
      </c>
      <c r="I101" s="40">
        <v>0</v>
      </c>
      <c r="J101" s="41">
        <v>0</v>
      </c>
      <c r="K101" s="40">
        <v>0</v>
      </c>
      <c r="L101" s="44">
        <v>0</v>
      </c>
      <c r="M101" s="40">
        <v>0</v>
      </c>
      <c r="N101" s="41">
        <v>0</v>
      </c>
      <c r="O101" s="40">
        <v>0</v>
      </c>
      <c r="P101" s="51">
        <v>0</v>
      </c>
    </row>
    <row r="102" spans="2:16" x14ac:dyDescent="0.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</row>
    <row r="103" spans="2:16" x14ac:dyDescent="0.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</row>
    <row r="107" spans="2:16" x14ac:dyDescent="0.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</row>
    <row r="108" spans="2:16" ht="14.7" thickBot="1" x14ac:dyDescent="0.55000000000000004">
      <c r="B108" t="s">
        <v>66</v>
      </c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</row>
    <row r="109" spans="2:16" ht="14.7" thickBot="1" x14ac:dyDescent="0.55000000000000004">
      <c r="B109" s="17" t="s">
        <v>27</v>
      </c>
      <c r="C109" s="21">
        <v>0.26</v>
      </c>
      <c r="D109" s="21">
        <v>0</v>
      </c>
      <c r="E109" s="21">
        <v>70.2</v>
      </c>
      <c r="F109" s="21">
        <v>0</v>
      </c>
      <c r="G109" s="29">
        <v>86.768999999999991</v>
      </c>
      <c r="H109" s="34">
        <v>86.768999999999991</v>
      </c>
      <c r="I109" s="40">
        <v>0</v>
      </c>
      <c r="J109" s="41">
        <v>0</v>
      </c>
      <c r="K109" s="40">
        <v>0</v>
      </c>
      <c r="L109" s="44">
        <v>0</v>
      </c>
      <c r="M109" s="40">
        <v>0</v>
      </c>
      <c r="N109" s="41">
        <v>0</v>
      </c>
      <c r="O109" s="40">
        <v>0</v>
      </c>
      <c r="P109" s="51">
        <v>0</v>
      </c>
    </row>
    <row r="110" spans="2:16" ht="14.7" thickBot="1" x14ac:dyDescent="0.55000000000000004">
      <c r="B110" s="9" t="s">
        <v>25</v>
      </c>
      <c r="C110" s="22">
        <v>0.312</v>
      </c>
      <c r="D110" s="22">
        <v>0.20800000000000002</v>
      </c>
      <c r="E110" s="21">
        <v>84.24</v>
      </c>
      <c r="F110" s="21">
        <v>56.160000000000004</v>
      </c>
      <c r="G110" s="29">
        <v>56.475000000000016</v>
      </c>
      <c r="H110" s="34">
        <v>56.475000000000016</v>
      </c>
      <c r="I110" s="40">
        <v>27.764999999999979</v>
      </c>
      <c r="J110" s="41">
        <v>0</v>
      </c>
      <c r="K110" s="40">
        <v>3.2664705882352916</v>
      </c>
      <c r="L110" s="44">
        <v>0</v>
      </c>
      <c r="M110" s="40">
        <v>9.7530366461339349E-2</v>
      </c>
      <c r="N110" s="41">
        <v>0</v>
      </c>
      <c r="O110" s="40">
        <v>0.82900811492138449</v>
      </c>
      <c r="P110" s="51">
        <v>0</v>
      </c>
    </row>
    <row r="111" spans="2:16" ht="14.7" thickBot="1" x14ac:dyDescent="0.55000000000000004">
      <c r="B111" s="18" t="s">
        <v>28</v>
      </c>
      <c r="C111" s="23">
        <v>0.52499999999999991</v>
      </c>
      <c r="D111" s="23">
        <v>0.17499999999999999</v>
      </c>
      <c r="E111" s="26">
        <v>141.74999999999997</v>
      </c>
      <c r="F111" s="26">
        <v>47.25</v>
      </c>
      <c r="G111" s="29">
        <v>86.768999999999991</v>
      </c>
      <c r="H111" s="34">
        <v>86.768999999999991</v>
      </c>
      <c r="I111" s="40">
        <v>54.98099999999998</v>
      </c>
      <c r="J111" s="41">
        <v>0</v>
      </c>
      <c r="K111" s="40">
        <v>6.4683529411764686</v>
      </c>
      <c r="L111" s="44">
        <v>0</v>
      </c>
      <c r="M111" s="40">
        <v>0.19462582038918924</v>
      </c>
      <c r="N111" s="41">
        <v>0</v>
      </c>
      <c r="O111" s="40">
        <v>1.6543194733081086</v>
      </c>
      <c r="P111" s="51">
        <v>0</v>
      </c>
    </row>
    <row r="112" spans="2:16" x14ac:dyDescent="0.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</row>
    <row r="113" spans="2:16" ht="14.7" thickBot="1" x14ac:dyDescent="0.55000000000000004">
      <c r="B113" t="s">
        <v>68</v>
      </c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</row>
    <row r="114" spans="2:16" ht="14.7" thickBot="1" x14ac:dyDescent="0.55000000000000004">
      <c r="B114" s="17" t="s">
        <v>27</v>
      </c>
      <c r="C114" s="21">
        <v>0.26</v>
      </c>
      <c r="D114" s="21">
        <v>0</v>
      </c>
      <c r="E114" s="21">
        <v>72.02</v>
      </c>
      <c r="F114" s="21">
        <v>0</v>
      </c>
      <c r="G114" s="29">
        <v>96.977117647058805</v>
      </c>
      <c r="H114" s="34">
        <v>96.977117647058805</v>
      </c>
      <c r="I114" s="40">
        <v>0</v>
      </c>
      <c r="J114" s="41">
        <v>0</v>
      </c>
      <c r="K114" s="40">
        <v>0</v>
      </c>
      <c r="L114" s="44">
        <v>0</v>
      </c>
      <c r="M114" s="40">
        <v>0</v>
      </c>
      <c r="N114" s="41">
        <v>0</v>
      </c>
      <c r="O114" s="40">
        <v>0</v>
      </c>
      <c r="P114" s="51">
        <v>0</v>
      </c>
    </row>
    <row r="115" spans="2:16" ht="14.7" thickBot="1" x14ac:dyDescent="0.55000000000000004">
      <c r="B115" s="9" t="s">
        <v>25</v>
      </c>
      <c r="C115" s="22">
        <v>0.312</v>
      </c>
      <c r="D115" s="22">
        <v>0.20800000000000002</v>
      </c>
      <c r="E115" s="21">
        <v>86.424000000000007</v>
      </c>
      <c r="F115" s="21">
        <v>57.616000000000007</v>
      </c>
      <c r="G115" s="29">
        <v>63.119117647058843</v>
      </c>
      <c r="H115" s="34">
        <v>63.119117647058843</v>
      </c>
      <c r="I115" s="40">
        <v>23.304882352941164</v>
      </c>
      <c r="J115" s="41">
        <v>0</v>
      </c>
      <c r="K115" s="40">
        <v>2.4531455108359119</v>
      </c>
      <c r="L115" s="44">
        <v>0</v>
      </c>
      <c r="M115" s="40">
        <v>7.3104956415817837E-2</v>
      </c>
      <c r="N115" s="41">
        <v>0</v>
      </c>
      <c r="O115" s="40">
        <v>0.69449708595026949</v>
      </c>
      <c r="P115" s="51">
        <v>0</v>
      </c>
    </row>
    <row r="116" spans="2:16" ht="14.7" thickBot="1" x14ac:dyDescent="0.55000000000000004">
      <c r="B116" s="18" t="s">
        <v>28</v>
      </c>
      <c r="C116" s="23">
        <v>0.52499999999999991</v>
      </c>
      <c r="D116" s="23">
        <v>0.17499999999999999</v>
      </c>
      <c r="E116" s="26">
        <v>145.42499999999998</v>
      </c>
      <c r="F116" s="26">
        <v>48.474999999999994</v>
      </c>
      <c r="G116" s="29">
        <v>96.977117647058805</v>
      </c>
      <c r="H116" s="34">
        <v>96.977117647058805</v>
      </c>
      <c r="I116" s="40">
        <v>48.447882352941178</v>
      </c>
      <c r="J116" s="41">
        <v>0</v>
      </c>
      <c r="K116" s="40">
        <v>5.0997770897832817</v>
      </c>
      <c r="L116" s="44">
        <v>0</v>
      </c>
      <c r="M116" s="40">
        <v>0.15293904370427688</v>
      </c>
      <c r="N116" s="41">
        <v>0</v>
      </c>
      <c r="O116" s="40">
        <v>1.4529209151906304</v>
      </c>
      <c r="P116" s="51">
        <v>0</v>
      </c>
    </row>
    <row r="117" spans="2:16" x14ac:dyDescent="0.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</row>
    <row r="118" spans="2:16" x14ac:dyDescent="0.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</row>
    <row r="132" spans="2:16" x14ac:dyDescent="0.5"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</row>
    <row r="133" spans="2:16" ht="14.7" thickBot="1" x14ac:dyDescent="0.55000000000000004">
      <c r="B133" t="s">
        <v>72</v>
      </c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</row>
    <row r="134" spans="2:16" ht="14.7" thickBot="1" x14ac:dyDescent="0.55000000000000004">
      <c r="B134" s="17" t="s">
        <v>27</v>
      </c>
      <c r="C134" s="21">
        <v>0.26</v>
      </c>
      <c r="D134" s="21">
        <v>0</v>
      </c>
      <c r="E134" s="21">
        <v>30.16</v>
      </c>
      <c r="F134" s="21">
        <v>0</v>
      </c>
      <c r="G134" s="29">
        <v>102.08117647058822</v>
      </c>
      <c r="H134" s="34">
        <v>102.08117647058822</v>
      </c>
      <c r="I134" s="40">
        <v>0</v>
      </c>
      <c r="J134" s="41">
        <v>0</v>
      </c>
      <c r="K134" s="40">
        <v>0</v>
      </c>
      <c r="L134" s="44">
        <v>0</v>
      </c>
      <c r="M134" s="40">
        <v>0</v>
      </c>
      <c r="N134" s="41">
        <v>0</v>
      </c>
      <c r="O134" s="40">
        <v>0</v>
      </c>
      <c r="P134" s="51">
        <v>0</v>
      </c>
    </row>
    <row r="135" spans="2:16" ht="14.7" thickBot="1" x14ac:dyDescent="0.55000000000000004">
      <c r="B135" s="9" t="s">
        <v>25</v>
      </c>
      <c r="C135" s="22">
        <v>0.312</v>
      </c>
      <c r="D135" s="22">
        <v>0.20800000000000002</v>
      </c>
      <c r="E135" s="21">
        <v>36.192</v>
      </c>
      <c r="F135" s="21">
        <v>24.128000000000004</v>
      </c>
      <c r="G135" s="29">
        <v>66.44117647058826</v>
      </c>
      <c r="H135" s="34">
        <v>66.44117647058826</v>
      </c>
      <c r="I135" s="40">
        <v>0</v>
      </c>
      <c r="J135" s="41">
        <v>0</v>
      </c>
      <c r="K135" s="40">
        <v>0</v>
      </c>
      <c r="L135" s="44">
        <v>0</v>
      </c>
      <c r="M135" s="40">
        <v>0</v>
      </c>
      <c r="N135" s="41">
        <v>0</v>
      </c>
      <c r="O135" s="40">
        <v>0</v>
      </c>
      <c r="P135" s="51">
        <v>0</v>
      </c>
    </row>
    <row r="136" spans="2:16" ht="14.7" thickBot="1" x14ac:dyDescent="0.55000000000000004">
      <c r="B136" s="18" t="s">
        <v>28</v>
      </c>
      <c r="C136" s="23">
        <v>0.52499999999999991</v>
      </c>
      <c r="D136" s="23">
        <v>0.17499999999999999</v>
      </c>
      <c r="E136" s="26">
        <v>60.899999999999991</v>
      </c>
      <c r="F136" s="26">
        <v>20.299999999999997</v>
      </c>
      <c r="G136" s="29">
        <v>102.08117647058822</v>
      </c>
      <c r="H136" s="34">
        <v>102.08117647058822</v>
      </c>
      <c r="I136" s="40">
        <v>0</v>
      </c>
      <c r="J136" s="41">
        <v>0</v>
      </c>
      <c r="K136" s="40">
        <v>0</v>
      </c>
      <c r="L136" s="44">
        <v>0</v>
      </c>
      <c r="M136" s="40">
        <v>0</v>
      </c>
      <c r="N136" s="41">
        <v>0</v>
      </c>
      <c r="O136" s="40">
        <v>0</v>
      </c>
      <c r="P136" s="51">
        <v>0</v>
      </c>
    </row>
    <row r="137" spans="2:16" x14ac:dyDescent="0.5"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</row>
    <row r="138" spans="2:16" ht="14.7" thickBot="1" x14ac:dyDescent="0.55000000000000004">
      <c r="B138" t="s">
        <v>73</v>
      </c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</row>
    <row r="139" spans="2:16" ht="14.7" thickBot="1" x14ac:dyDescent="0.55000000000000004">
      <c r="B139" s="17" t="s">
        <v>27</v>
      </c>
      <c r="C139" s="21">
        <v>0.26</v>
      </c>
      <c r="D139" s="21">
        <v>0</v>
      </c>
      <c r="E139" s="21">
        <v>30.16</v>
      </c>
      <c r="F139" s="21">
        <v>0</v>
      </c>
      <c r="G139" s="29">
        <v>102.08117647058822</v>
      </c>
      <c r="H139" s="34">
        <v>102.08117647058822</v>
      </c>
      <c r="I139" s="40">
        <v>0</v>
      </c>
      <c r="J139" s="41">
        <v>0</v>
      </c>
      <c r="K139" s="40">
        <v>0</v>
      </c>
      <c r="L139" s="44">
        <v>0</v>
      </c>
      <c r="M139" s="40">
        <v>0</v>
      </c>
      <c r="N139" s="41">
        <v>0</v>
      </c>
      <c r="O139" s="40">
        <v>0</v>
      </c>
      <c r="P139" s="51">
        <v>0</v>
      </c>
    </row>
    <row r="140" spans="2:16" ht="14.7" thickBot="1" x14ac:dyDescent="0.55000000000000004">
      <c r="B140" s="9" t="s">
        <v>25</v>
      </c>
      <c r="C140" s="22">
        <v>0.312</v>
      </c>
      <c r="D140" s="22">
        <v>0.20800000000000002</v>
      </c>
      <c r="E140" s="21">
        <v>36.192</v>
      </c>
      <c r="F140" s="21">
        <v>24.128000000000004</v>
      </c>
      <c r="G140" s="29">
        <v>66.44117647058826</v>
      </c>
      <c r="H140" s="34">
        <v>66.44117647058826</v>
      </c>
      <c r="I140" s="40">
        <v>0</v>
      </c>
      <c r="J140" s="41">
        <v>0</v>
      </c>
      <c r="K140" s="40">
        <v>0</v>
      </c>
      <c r="L140" s="44">
        <v>0</v>
      </c>
      <c r="M140" s="40">
        <v>0</v>
      </c>
      <c r="N140" s="41">
        <v>0</v>
      </c>
      <c r="O140" s="40">
        <v>0</v>
      </c>
      <c r="P140" s="51">
        <v>0</v>
      </c>
    </row>
    <row r="141" spans="2:16" ht="14.7" thickBot="1" x14ac:dyDescent="0.55000000000000004">
      <c r="B141" s="18" t="s">
        <v>28</v>
      </c>
      <c r="C141" s="23">
        <v>0.52499999999999991</v>
      </c>
      <c r="D141" s="23">
        <v>0.17499999999999999</v>
      </c>
      <c r="E141" s="26">
        <v>60.899999999999991</v>
      </c>
      <c r="F141" s="26">
        <v>20.299999999999997</v>
      </c>
      <c r="G141" s="29">
        <v>102.08117647058822</v>
      </c>
      <c r="H141" s="34">
        <v>102.08117647058822</v>
      </c>
      <c r="I141" s="40">
        <v>0</v>
      </c>
      <c r="J141" s="41">
        <v>0</v>
      </c>
      <c r="K141" s="40">
        <v>0</v>
      </c>
      <c r="L141" s="44">
        <v>0</v>
      </c>
      <c r="M141" s="40">
        <v>0</v>
      </c>
      <c r="N141" s="41">
        <v>0</v>
      </c>
      <c r="O141" s="40">
        <v>0</v>
      </c>
      <c r="P141" s="51">
        <v>0</v>
      </c>
    </row>
    <row r="142" spans="2:16" x14ac:dyDescent="0.5"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</row>
    <row r="143" spans="2:16" x14ac:dyDescent="0.5"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</row>
    <row r="172" spans="2:16" x14ac:dyDescent="0.5"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</row>
    <row r="173" spans="2:16" ht="14.7" thickBot="1" x14ac:dyDescent="0.55000000000000004">
      <c r="B173" t="s">
        <v>80</v>
      </c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</row>
    <row r="174" spans="2:16" ht="14.7" thickBot="1" x14ac:dyDescent="0.55000000000000004">
      <c r="B174" s="17" t="s">
        <v>27</v>
      </c>
      <c r="C174" s="21">
        <v>0.26</v>
      </c>
      <c r="D174" s="21">
        <v>0</v>
      </c>
      <c r="E174" s="21">
        <v>37.44</v>
      </c>
      <c r="F174" s="21">
        <v>0</v>
      </c>
      <c r="G174" s="29">
        <v>91.873058823529405</v>
      </c>
      <c r="H174" s="34">
        <v>91.873058823529405</v>
      </c>
      <c r="I174" s="40">
        <v>0</v>
      </c>
      <c r="J174" s="41">
        <v>0</v>
      </c>
      <c r="K174" s="40">
        <v>0</v>
      </c>
      <c r="L174" s="44">
        <v>0</v>
      </c>
      <c r="M174" s="40">
        <v>0</v>
      </c>
      <c r="N174" s="41">
        <v>0</v>
      </c>
      <c r="O174" s="40">
        <v>0</v>
      </c>
      <c r="P174" s="51">
        <v>0</v>
      </c>
    </row>
    <row r="175" spans="2:16" ht="14.7" thickBot="1" x14ac:dyDescent="0.55000000000000004">
      <c r="B175" s="9" t="s">
        <v>25</v>
      </c>
      <c r="C175" s="22">
        <v>0.312</v>
      </c>
      <c r="D175" s="22">
        <v>0.20800000000000002</v>
      </c>
      <c r="E175" s="21">
        <v>44.927999999999997</v>
      </c>
      <c r="F175" s="21">
        <v>29.952000000000002</v>
      </c>
      <c r="G175" s="29">
        <v>59.797058823529433</v>
      </c>
      <c r="H175" s="34">
        <v>59.797058823529433</v>
      </c>
      <c r="I175" s="40">
        <v>0</v>
      </c>
      <c r="J175" s="41">
        <v>0</v>
      </c>
      <c r="K175" s="40">
        <v>0</v>
      </c>
      <c r="L175" s="44">
        <v>0</v>
      </c>
      <c r="M175" s="40">
        <v>0</v>
      </c>
      <c r="N175" s="41">
        <v>0</v>
      </c>
      <c r="O175" s="40">
        <v>0</v>
      </c>
      <c r="P175" s="51">
        <v>0</v>
      </c>
    </row>
    <row r="176" spans="2:16" ht="14.7" thickBot="1" x14ac:dyDescent="0.55000000000000004">
      <c r="B176" s="18" t="s">
        <v>28</v>
      </c>
      <c r="C176" s="23">
        <v>0.52499999999999991</v>
      </c>
      <c r="D176" s="23">
        <v>0.17499999999999999</v>
      </c>
      <c r="E176" s="26">
        <v>75.599999999999994</v>
      </c>
      <c r="F176" s="26">
        <v>25.2</v>
      </c>
      <c r="G176" s="29">
        <v>91.873058823529405</v>
      </c>
      <c r="H176" s="34">
        <v>91.873058823529405</v>
      </c>
      <c r="I176" s="40">
        <v>0</v>
      </c>
      <c r="J176" s="41">
        <v>0</v>
      </c>
      <c r="K176" s="40">
        <v>0</v>
      </c>
      <c r="L176" s="44">
        <v>0</v>
      </c>
      <c r="M176" s="40">
        <v>0</v>
      </c>
      <c r="N176" s="41">
        <v>0</v>
      </c>
      <c r="O176" s="40">
        <v>0</v>
      </c>
      <c r="P176" s="51">
        <v>0</v>
      </c>
    </row>
    <row r="177" spans="2:16" x14ac:dyDescent="0.5"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</row>
    <row r="178" spans="2:16" ht="14.7" thickBot="1" x14ac:dyDescent="0.55000000000000004">
      <c r="B178" t="s">
        <v>81</v>
      </c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</row>
    <row r="179" spans="2:16" ht="14.7" thickBot="1" x14ac:dyDescent="0.55000000000000004">
      <c r="B179" s="18" t="s">
        <v>24</v>
      </c>
      <c r="C179" s="21">
        <v>0.48750000000000004</v>
      </c>
      <c r="D179" s="21">
        <v>0.16250000000000001</v>
      </c>
      <c r="E179" s="21">
        <v>97.012500000000003</v>
      </c>
      <c r="F179" s="21">
        <v>32.337499999999999</v>
      </c>
      <c r="G179" s="29">
        <v>108.46124999999999</v>
      </c>
      <c r="H179" s="34">
        <v>108.46124999999999</v>
      </c>
      <c r="I179" s="40">
        <v>0</v>
      </c>
      <c r="J179" s="41">
        <v>0</v>
      </c>
      <c r="K179" s="40">
        <v>0</v>
      </c>
      <c r="L179" s="44">
        <v>0</v>
      </c>
      <c r="M179" s="40">
        <v>0</v>
      </c>
      <c r="N179" s="41">
        <v>0</v>
      </c>
      <c r="O179" s="40">
        <v>0</v>
      </c>
      <c r="P179" s="51">
        <v>0</v>
      </c>
    </row>
    <row r="180" spans="2:16" ht="14.7" thickBot="1" x14ac:dyDescent="0.55000000000000004">
      <c r="B180" s="9" t="s">
        <v>25</v>
      </c>
      <c r="C180" s="22">
        <v>0.21</v>
      </c>
      <c r="D180" s="22">
        <v>0.13999999999999999</v>
      </c>
      <c r="E180" s="21">
        <v>41.79</v>
      </c>
      <c r="F180" s="21">
        <v>27.859999999999996</v>
      </c>
      <c r="G180" s="29">
        <v>53.152941176470605</v>
      </c>
      <c r="H180" s="34">
        <v>53.152941176470605</v>
      </c>
      <c r="I180" s="40">
        <v>0</v>
      </c>
      <c r="J180" s="41">
        <v>0</v>
      </c>
      <c r="K180" s="40">
        <v>0</v>
      </c>
      <c r="L180" s="44">
        <v>0</v>
      </c>
      <c r="M180" s="40">
        <v>0</v>
      </c>
      <c r="N180" s="41">
        <v>0</v>
      </c>
      <c r="O180" s="40">
        <v>0</v>
      </c>
      <c r="P180" s="51">
        <v>0</v>
      </c>
    </row>
    <row r="181" spans="2:16" ht="14.7" thickBot="1" x14ac:dyDescent="0.55000000000000004">
      <c r="B181" s="18" t="s">
        <v>24</v>
      </c>
      <c r="C181" s="25">
        <v>0.48750000000000004</v>
      </c>
      <c r="D181" s="25">
        <v>0.16250000000000001</v>
      </c>
      <c r="E181" s="27">
        <v>97.012500000000003</v>
      </c>
      <c r="F181" s="27">
        <v>32.337499999999999</v>
      </c>
      <c r="G181" s="29">
        <v>108.46124999999999</v>
      </c>
      <c r="H181" s="34">
        <v>108.46124999999999</v>
      </c>
      <c r="I181" s="42">
        <v>0</v>
      </c>
      <c r="J181" s="43">
        <v>0</v>
      </c>
      <c r="K181" s="42">
        <v>0</v>
      </c>
      <c r="L181" s="45">
        <v>0</v>
      </c>
      <c r="M181" s="42">
        <v>0</v>
      </c>
      <c r="N181" s="43">
        <v>0</v>
      </c>
      <c r="O181" s="40">
        <v>0</v>
      </c>
      <c r="P181" s="52">
        <v>0</v>
      </c>
    </row>
    <row r="182" spans="2:16" x14ac:dyDescent="0.5"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</row>
    <row r="183" spans="2:16" x14ac:dyDescent="0.5"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</row>
    <row r="208" spans="2:16" ht="14.7" thickBot="1" x14ac:dyDescent="0.55000000000000004">
      <c r="B208" t="s">
        <v>87</v>
      </c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</row>
    <row r="209" spans="2:17" ht="14.7" thickBot="1" x14ac:dyDescent="0.55000000000000004">
      <c r="B209" s="18" t="s">
        <v>24</v>
      </c>
      <c r="C209" s="21">
        <v>0.48750000000000004</v>
      </c>
      <c r="D209" s="21">
        <v>0.16250000000000001</v>
      </c>
      <c r="E209" s="21">
        <v>103.83750000000001</v>
      </c>
      <c r="F209" s="21">
        <v>34.612500000000004</v>
      </c>
      <c r="G209" s="29">
        <v>112.28929411764705</v>
      </c>
      <c r="H209" s="34">
        <v>112.28929411764705</v>
      </c>
      <c r="I209" s="40">
        <v>0</v>
      </c>
      <c r="J209" s="41">
        <v>0</v>
      </c>
      <c r="K209" s="40">
        <v>0</v>
      </c>
      <c r="L209" s="44">
        <v>0</v>
      </c>
      <c r="M209" s="40">
        <v>0</v>
      </c>
      <c r="N209" s="41">
        <v>0</v>
      </c>
      <c r="O209" s="40">
        <v>0</v>
      </c>
      <c r="P209" s="51">
        <v>0</v>
      </c>
      <c r="Q209" s="53"/>
    </row>
    <row r="210" spans="2:17" ht="14.7" thickBot="1" x14ac:dyDescent="0.55000000000000004">
      <c r="B210" s="9" t="s">
        <v>25</v>
      </c>
      <c r="C210" s="22">
        <v>0.21</v>
      </c>
      <c r="D210" s="22">
        <v>0.13999999999999999</v>
      </c>
      <c r="E210" s="21">
        <v>44.73</v>
      </c>
      <c r="F210" s="21">
        <v>29.819999999999997</v>
      </c>
      <c r="G210" s="29">
        <v>53.152941176470605</v>
      </c>
      <c r="H210" s="34">
        <v>53.152941176470605</v>
      </c>
      <c r="I210" s="40">
        <v>0</v>
      </c>
      <c r="J210" s="41">
        <v>0</v>
      </c>
      <c r="K210" s="40">
        <v>0</v>
      </c>
      <c r="L210" s="44">
        <v>0</v>
      </c>
      <c r="M210" s="40">
        <v>0</v>
      </c>
      <c r="N210" s="41">
        <v>0</v>
      </c>
      <c r="O210" s="40">
        <v>0</v>
      </c>
      <c r="P210" s="51">
        <v>0</v>
      </c>
      <c r="Q210" s="53"/>
    </row>
    <row r="211" spans="2:17" ht="14.7" thickBot="1" x14ac:dyDescent="0.55000000000000004">
      <c r="B211" s="18" t="s">
        <v>24</v>
      </c>
      <c r="C211" s="25">
        <v>0.48750000000000004</v>
      </c>
      <c r="D211" s="25">
        <v>0.16250000000000001</v>
      </c>
      <c r="E211" s="27">
        <v>103.83750000000001</v>
      </c>
      <c r="F211" s="27">
        <v>34.612500000000004</v>
      </c>
      <c r="G211" s="29">
        <v>112.28929411764705</v>
      </c>
      <c r="H211" s="34">
        <v>112.28929411764705</v>
      </c>
      <c r="I211" s="42">
        <v>0</v>
      </c>
      <c r="J211" s="43">
        <v>0</v>
      </c>
      <c r="K211" s="42">
        <v>0</v>
      </c>
      <c r="L211" s="45">
        <v>0</v>
      </c>
      <c r="M211" s="42">
        <v>0</v>
      </c>
      <c r="N211" s="43">
        <v>0</v>
      </c>
      <c r="O211" s="40">
        <v>0</v>
      </c>
      <c r="P211" s="52">
        <v>0</v>
      </c>
      <c r="Q211" s="53"/>
    </row>
    <row r="212" spans="2:17" x14ac:dyDescent="0.5"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</row>
    <row r="213" spans="2:17" x14ac:dyDescent="0.5"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</row>
    <row r="222" spans="2:17" x14ac:dyDescent="0.5"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</row>
    <row r="223" spans="2:17" ht="14.7" thickBot="1" x14ac:dyDescent="0.55000000000000004">
      <c r="B223" t="s">
        <v>90</v>
      </c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</row>
    <row r="224" spans="2:17" ht="14.7" thickBot="1" x14ac:dyDescent="0.55000000000000004">
      <c r="B224" s="18" t="s">
        <v>24</v>
      </c>
      <c r="C224" s="21">
        <v>0.48750000000000004</v>
      </c>
      <c r="D224" s="21">
        <v>0.16250000000000001</v>
      </c>
      <c r="E224" s="21">
        <v>69.712500000000006</v>
      </c>
      <c r="F224" s="21">
        <v>23.237500000000001</v>
      </c>
      <c r="G224" s="29">
        <v>91.873058823529405</v>
      </c>
      <c r="H224" s="34">
        <v>91.873058823529405</v>
      </c>
      <c r="I224" s="40">
        <v>0</v>
      </c>
      <c r="J224" s="41">
        <v>0</v>
      </c>
      <c r="K224" s="40">
        <v>0</v>
      </c>
      <c r="L224" s="44">
        <v>0</v>
      </c>
      <c r="M224" s="40">
        <v>0</v>
      </c>
      <c r="N224" s="41">
        <v>0</v>
      </c>
      <c r="O224" s="40">
        <v>0</v>
      </c>
      <c r="P224" s="51">
        <v>0</v>
      </c>
    </row>
    <row r="225" spans="2:16" ht="14.7" thickBot="1" x14ac:dyDescent="0.55000000000000004">
      <c r="B225" s="9" t="s">
        <v>25</v>
      </c>
      <c r="C225" s="22">
        <v>0.21</v>
      </c>
      <c r="D225" s="22">
        <v>0.13999999999999999</v>
      </c>
      <c r="E225" s="21">
        <v>30.029999999999998</v>
      </c>
      <c r="F225" s="21">
        <v>20.02</v>
      </c>
      <c r="G225" s="29">
        <v>53.152941176470605</v>
      </c>
      <c r="H225" s="34">
        <v>53.152941176470605</v>
      </c>
      <c r="I225" s="40">
        <v>0</v>
      </c>
      <c r="J225" s="41">
        <v>0</v>
      </c>
      <c r="K225" s="40">
        <v>0</v>
      </c>
      <c r="L225" s="44">
        <v>0</v>
      </c>
      <c r="M225" s="40">
        <v>0</v>
      </c>
      <c r="N225" s="41">
        <v>0</v>
      </c>
      <c r="O225" s="40">
        <v>0</v>
      </c>
      <c r="P225" s="51">
        <v>0</v>
      </c>
    </row>
    <row r="226" spans="2:16" ht="14.7" thickBot="1" x14ac:dyDescent="0.55000000000000004">
      <c r="B226" s="18" t="s">
        <v>24</v>
      </c>
      <c r="C226" s="25">
        <v>0.48750000000000004</v>
      </c>
      <c r="D226" s="25">
        <v>0.16250000000000001</v>
      </c>
      <c r="E226" s="27">
        <v>69.712500000000006</v>
      </c>
      <c r="F226" s="27">
        <v>23.237500000000001</v>
      </c>
      <c r="G226" s="29">
        <v>91.873058823529405</v>
      </c>
      <c r="H226" s="34">
        <v>91.873058823529405</v>
      </c>
      <c r="I226" s="42">
        <v>0</v>
      </c>
      <c r="J226" s="43">
        <v>0</v>
      </c>
      <c r="K226" s="42">
        <v>0</v>
      </c>
      <c r="L226" s="45">
        <v>0</v>
      </c>
      <c r="M226" s="42">
        <v>0</v>
      </c>
      <c r="N226" s="43">
        <v>0</v>
      </c>
      <c r="O226" s="40">
        <v>0</v>
      </c>
      <c r="P226" s="52">
        <v>0</v>
      </c>
    </row>
  </sheetData>
  <conditionalFormatting sqref="M4:P141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Add'l Reinf Design</vt:lpstr>
      <vt:lpstr>2ND</vt:lpstr>
      <vt:lpstr>3RD</vt:lpstr>
      <vt:lpstr>ROOF</vt:lpstr>
      <vt:lpstr>8TH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Kafka</dc:creator>
  <cp:lastModifiedBy>Gabriel Kafka</cp:lastModifiedBy>
  <dcterms:created xsi:type="dcterms:W3CDTF">2025-12-08T20:58:29Z</dcterms:created>
  <dcterms:modified xsi:type="dcterms:W3CDTF">2025-12-12T19:50:26Z</dcterms:modified>
</cp:coreProperties>
</file>